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openuniv-my.sharepoint.com/personal/eoc75_open_ac_uk/Documents/Thesis/Appendixes/"/>
    </mc:Choice>
  </mc:AlternateContent>
  <xr:revisionPtr revIDLastSave="7" documentId="13_ncr:1_{864DE382-8161-47E3-BF35-94EE5A59C548}" xr6:coauthVersionLast="47" xr6:coauthVersionMax="47" xr10:uidLastSave="{76FEF4C5-4E8F-4F0E-AA5F-440DE52387A1}"/>
  <bookViews>
    <workbookView xWindow="-28920" yWindow="-120" windowWidth="29040" windowHeight="15840" activeTab="4" xr2:uid="{70006446-6BB7-43DA-B76D-E1E68E5498FA}"/>
  </bookViews>
  <sheets>
    <sheet name="NOTES" sheetId="4" r:id="rId1"/>
    <sheet name="1" sheetId="1" r:id="rId2"/>
    <sheet name="2" sheetId="2" r:id="rId3"/>
    <sheet name="3" sheetId="7" r:id="rId4"/>
    <sheet name="4" sheetId="6" r:id="rId5"/>
  </sheets>
  <definedNames>
    <definedName name="_xlnm._FilterDatabase" localSheetId="3" hidden="1">'3'!$A$1:$U$24</definedName>
    <definedName name="_xlnm._FilterDatabase" localSheetId="4" hidden="1">'4'!$A$1:$U$3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4" i="7" l="1"/>
  <c r="E63" i="7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7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6" i="7"/>
  <c r="E25" i="7"/>
  <c r="E28" i="7"/>
  <c r="E27" i="7"/>
  <c r="E23" i="7"/>
  <c r="E22" i="7"/>
  <c r="E21" i="7"/>
  <c r="E20" i="7"/>
  <c r="E18" i="7"/>
  <c r="E17" i="7"/>
  <c r="E15" i="7"/>
  <c r="E14" i="7"/>
  <c r="E13" i="7"/>
  <c r="E12" i="7"/>
  <c r="E11" i="7"/>
  <c r="E10" i="7"/>
  <c r="E9" i="7"/>
  <c r="E8" i="7"/>
  <c r="E7" i="7"/>
  <c r="E6" i="7"/>
  <c r="E5" i="7"/>
  <c r="E4" i="7"/>
  <c r="G4" i="6"/>
  <c r="E4" i="6"/>
  <c r="L52" i="6"/>
  <c r="K52" i="6"/>
  <c r="I52" i="6"/>
  <c r="H52" i="6"/>
  <c r="G52" i="6"/>
  <c r="F52" i="6"/>
  <c r="E52" i="6"/>
  <c r="L51" i="6"/>
  <c r="K51" i="6"/>
  <c r="J51" i="6"/>
  <c r="I51" i="6"/>
  <c r="H51" i="6"/>
  <c r="G51" i="6"/>
  <c r="F51" i="6"/>
  <c r="E51" i="6"/>
  <c r="L50" i="6"/>
  <c r="K50" i="6"/>
  <c r="I50" i="6"/>
  <c r="H50" i="6"/>
  <c r="G50" i="6"/>
  <c r="F50" i="6"/>
  <c r="E50" i="6"/>
  <c r="L49" i="6"/>
  <c r="K49" i="6"/>
  <c r="J49" i="6"/>
  <c r="I49" i="6"/>
  <c r="H49" i="6"/>
  <c r="G49" i="6"/>
  <c r="F49" i="6"/>
  <c r="E49" i="6"/>
  <c r="L48" i="6"/>
  <c r="J48" i="6"/>
  <c r="I48" i="6"/>
  <c r="H48" i="6"/>
  <c r="G48" i="6"/>
  <c r="F48" i="6"/>
  <c r="E48" i="6"/>
  <c r="L47" i="6"/>
  <c r="K47" i="6"/>
  <c r="J47" i="6"/>
  <c r="I47" i="6"/>
  <c r="H47" i="6"/>
  <c r="G47" i="6"/>
  <c r="F47" i="6"/>
  <c r="E47" i="6"/>
  <c r="L46" i="6"/>
  <c r="J46" i="6"/>
  <c r="I46" i="6"/>
  <c r="H46" i="6"/>
  <c r="G46" i="6"/>
  <c r="F46" i="6"/>
  <c r="E46" i="6"/>
  <c r="L45" i="6"/>
  <c r="I45" i="6"/>
  <c r="H45" i="6"/>
  <c r="G45" i="6"/>
  <c r="F45" i="6"/>
  <c r="E45" i="6"/>
  <c r="L44" i="6"/>
  <c r="I44" i="6"/>
  <c r="H44" i="6"/>
  <c r="G44" i="6"/>
  <c r="F44" i="6"/>
  <c r="E44" i="6"/>
  <c r="L43" i="6"/>
  <c r="K43" i="6"/>
  <c r="J43" i="6"/>
  <c r="I43" i="6"/>
  <c r="H43" i="6"/>
  <c r="G43" i="6"/>
  <c r="F43" i="6"/>
  <c r="E43" i="6"/>
  <c r="L42" i="6"/>
  <c r="J42" i="6"/>
  <c r="I42" i="6"/>
  <c r="H42" i="6"/>
  <c r="G42" i="6"/>
  <c r="F42" i="6"/>
  <c r="E42" i="6"/>
  <c r="L41" i="6"/>
  <c r="K41" i="6"/>
  <c r="J41" i="6"/>
  <c r="I41" i="6"/>
  <c r="H41" i="6"/>
  <c r="G41" i="6"/>
  <c r="F41" i="6"/>
  <c r="E41" i="6"/>
  <c r="L40" i="6"/>
  <c r="K40" i="6"/>
  <c r="J40" i="6"/>
  <c r="I40" i="6"/>
  <c r="H40" i="6"/>
  <c r="G40" i="6"/>
  <c r="F40" i="6"/>
  <c r="E40" i="6"/>
  <c r="L39" i="6"/>
  <c r="I39" i="6"/>
  <c r="H39" i="6"/>
  <c r="G39" i="6"/>
  <c r="F39" i="6"/>
  <c r="E39" i="6"/>
  <c r="L38" i="6"/>
  <c r="K38" i="6"/>
  <c r="I38" i="6"/>
  <c r="H38" i="6"/>
  <c r="G38" i="6"/>
  <c r="F38" i="6"/>
  <c r="E38" i="6"/>
  <c r="L37" i="6"/>
  <c r="K37" i="6"/>
  <c r="I37" i="6"/>
  <c r="H37" i="6"/>
  <c r="G37" i="6"/>
  <c r="F37" i="6"/>
  <c r="E37" i="6"/>
  <c r="L36" i="6"/>
  <c r="K36" i="6"/>
  <c r="I36" i="6"/>
  <c r="H36" i="6"/>
  <c r="G36" i="6"/>
  <c r="F36" i="6"/>
  <c r="E36" i="6"/>
  <c r="L35" i="6"/>
  <c r="K35" i="6"/>
  <c r="I35" i="6"/>
  <c r="H35" i="6"/>
  <c r="G35" i="6"/>
  <c r="F35" i="6"/>
  <c r="E35" i="6"/>
  <c r="L34" i="6"/>
  <c r="K34" i="6"/>
  <c r="J34" i="6"/>
  <c r="I34" i="6"/>
  <c r="H34" i="6"/>
  <c r="G34" i="6"/>
  <c r="F34" i="6"/>
  <c r="E34" i="6"/>
  <c r="L33" i="6"/>
  <c r="K33" i="6"/>
  <c r="I33" i="6"/>
  <c r="H33" i="6"/>
  <c r="G33" i="6"/>
  <c r="F33" i="6"/>
  <c r="E33" i="6"/>
  <c r="L32" i="6"/>
  <c r="K32" i="6"/>
  <c r="J32" i="6"/>
  <c r="I32" i="6"/>
  <c r="H32" i="6"/>
  <c r="G32" i="6"/>
  <c r="F32" i="6"/>
  <c r="E32" i="6"/>
  <c r="L31" i="6"/>
  <c r="K31" i="6"/>
  <c r="J31" i="6"/>
  <c r="I31" i="6"/>
  <c r="H31" i="6"/>
  <c r="G31" i="6"/>
  <c r="F31" i="6"/>
  <c r="E31" i="6"/>
  <c r="L30" i="6"/>
  <c r="K30" i="6"/>
  <c r="J30" i="6"/>
  <c r="I30" i="6"/>
  <c r="H30" i="6"/>
  <c r="G30" i="6"/>
  <c r="F30" i="6"/>
  <c r="E30" i="6"/>
  <c r="L29" i="6"/>
  <c r="K29" i="6"/>
  <c r="J29" i="6"/>
  <c r="I29" i="6"/>
  <c r="H29" i="6"/>
  <c r="G29" i="6"/>
  <c r="F29" i="6"/>
  <c r="E29" i="6"/>
  <c r="L28" i="6"/>
  <c r="K28" i="6"/>
  <c r="I28" i="6"/>
  <c r="H28" i="6"/>
  <c r="G28" i="6"/>
  <c r="F28" i="6"/>
  <c r="E28" i="6"/>
  <c r="L27" i="6"/>
  <c r="K27" i="6"/>
  <c r="J27" i="6"/>
  <c r="I27" i="6"/>
  <c r="H27" i="6"/>
  <c r="G27" i="6"/>
  <c r="F27" i="6"/>
  <c r="E27" i="6"/>
  <c r="L26" i="6"/>
  <c r="K26" i="6"/>
  <c r="J26" i="6"/>
  <c r="I26" i="6"/>
  <c r="H26" i="6"/>
  <c r="G26" i="6"/>
  <c r="F26" i="6"/>
  <c r="E26" i="6"/>
  <c r="L25" i="6"/>
  <c r="K25" i="6"/>
  <c r="J25" i="6"/>
  <c r="I25" i="6"/>
  <c r="H25" i="6"/>
  <c r="G25" i="6"/>
  <c r="F25" i="6"/>
  <c r="E25" i="6"/>
  <c r="L24" i="6"/>
  <c r="K24" i="6"/>
  <c r="J24" i="6"/>
  <c r="I24" i="6"/>
  <c r="H24" i="6"/>
  <c r="G24" i="6"/>
  <c r="F24" i="6"/>
  <c r="E24" i="6"/>
  <c r="L23" i="6"/>
  <c r="I23" i="6"/>
  <c r="H23" i="6"/>
  <c r="G23" i="6"/>
  <c r="F23" i="6"/>
  <c r="E23" i="6"/>
  <c r="L21" i="6"/>
  <c r="I21" i="6"/>
  <c r="H21" i="6"/>
  <c r="G21" i="6"/>
  <c r="F21" i="6"/>
  <c r="E21" i="6"/>
  <c r="L20" i="6"/>
  <c r="I20" i="6"/>
  <c r="H20" i="6"/>
  <c r="G20" i="6"/>
  <c r="F20" i="6"/>
  <c r="E20" i="6"/>
  <c r="L19" i="6"/>
  <c r="I19" i="6"/>
  <c r="H19" i="6"/>
  <c r="G19" i="6"/>
  <c r="E19" i="6"/>
  <c r="L18" i="6"/>
  <c r="K18" i="6"/>
  <c r="G18" i="6"/>
  <c r="F18" i="6"/>
  <c r="E18" i="6"/>
  <c r="L17" i="6"/>
  <c r="K17" i="6"/>
  <c r="J17" i="6"/>
  <c r="I17" i="6"/>
  <c r="H17" i="6"/>
  <c r="G17" i="6"/>
  <c r="F17" i="6"/>
  <c r="E17" i="6"/>
  <c r="L16" i="6"/>
  <c r="K16" i="6"/>
  <c r="J16" i="6"/>
  <c r="I16" i="6"/>
  <c r="H16" i="6"/>
  <c r="G16" i="6"/>
  <c r="F16" i="6"/>
  <c r="E16" i="6"/>
  <c r="L15" i="6"/>
  <c r="K15" i="6"/>
  <c r="J15" i="6"/>
  <c r="I15" i="6"/>
  <c r="H15" i="6"/>
  <c r="G15" i="6"/>
  <c r="F15" i="6"/>
  <c r="E15" i="6"/>
  <c r="L14" i="6"/>
  <c r="K14" i="6"/>
  <c r="J14" i="6"/>
  <c r="I14" i="6"/>
  <c r="H14" i="6"/>
  <c r="G14" i="6"/>
  <c r="F14" i="6"/>
  <c r="E14" i="6"/>
  <c r="L13" i="6"/>
  <c r="K13" i="6"/>
  <c r="J13" i="6"/>
  <c r="I13" i="6"/>
  <c r="H13" i="6"/>
  <c r="G13" i="6"/>
  <c r="F13" i="6"/>
  <c r="E13" i="6"/>
  <c r="L12" i="6"/>
  <c r="K12" i="6"/>
  <c r="J12" i="6"/>
  <c r="I12" i="6"/>
  <c r="H12" i="6"/>
  <c r="G12" i="6"/>
  <c r="F12" i="6"/>
  <c r="E12" i="6"/>
  <c r="L11" i="6"/>
  <c r="K11" i="6"/>
  <c r="J11" i="6"/>
  <c r="I11" i="6"/>
  <c r="H11" i="6"/>
  <c r="G11" i="6"/>
  <c r="F11" i="6"/>
  <c r="E11" i="6"/>
  <c r="L10" i="6"/>
  <c r="K10" i="6"/>
  <c r="J10" i="6"/>
  <c r="I10" i="6"/>
  <c r="H10" i="6"/>
  <c r="G10" i="6"/>
  <c r="F10" i="6"/>
  <c r="E10" i="6"/>
  <c r="L9" i="6"/>
  <c r="K9" i="6"/>
  <c r="J9" i="6"/>
  <c r="I9" i="6"/>
  <c r="H9" i="6"/>
  <c r="G9" i="6"/>
  <c r="F9" i="6"/>
  <c r="E9" i="6"/>
  <c r="L8" i="6"/>
  <c r="K8" i="6"/>
  <c r="I8" i="6"/>
  <c r="H8" i="6"/>
  <c r="G8" i="6"/>
  <c r="F8" i="6"/>
  <c r="E8" i="6"/>
  <c r="L7" i="6"/>
  <c r="K7" i="6"/>
  <c r="I7" i="6"/>
  <c r="H7" i="6"/>
  <c r="G7" i="6"/>
  <c r="F7" i="6"/>
  <c r="E7" i="6"/>
  <c r="L6" i="6"/>
  <c r="K6" i="6"/>
  <c r="I6" i="6"/>
  <c r="H6" i="6"/>
  <c r="G6" i="6"/>
  <c r="F6" i="6"/>
  <c r="E6" i="6"/>
  <c r="L4" i="6"/>
  <c r="K4" i="6"/>
  <c r="J4" i="6"/>
  <c r="I4" i="6"/>
  <c r="H4" i="6"/>
  <c r="F4" i="6"/>
  <c r="L5" i="6"/>
  <c r="K5" i="6"/>
  <c r="I5" i="6"/>
  <c r="H5" i="6"/>
  <c r="G5" i="6"/>
  <c r="F5" i="6"/>
  <c r="E5" i="6"/>
  <c r="J7" i="7"/>
  <c r="L64" i="7"/>
  <c r="K64" i="7"/>
  <c r="I64" i="7"/>
  <c r="H64" i="7"/>
  <c r="G64" i="7"/>
  <c r="F64" i="7"/>
  <c r="L63" i="7"/>
  <c r="K63" i="7"/>
  <c r="J63" i="7"/>
  <c r="I63" i="7"/>
  <c r="H63" i="7"/>
  <c r="G63" i="7"/>
  <c r="F63" i="7"/>
  <c r="L62" i="7"/>
  <c r="K62" i="7"/>
  <c r="J62" i="7"/>
  <c r="I62" i="7"/>
  <c r="H62" i="7"/>
  <c r="G62" i="7"/>
  <c r="F62" i="7"/>
  <c r="L61" i="7"/>
  <c r="K61" i="7"/>
  <c r="J61" i="7"/>
  <c r="I61" i="7"/>
  <c r="H61" i="7"/>
  <c r="G61" i="7"/>
  <c r="F61" i="7"/>
  <c r="L60" i="7"/>
  <c r="K60" i="7"/>
  <c r="J60" i="7"/>
  <c r="I60" i="7"/>
  <c r="H60" i="7"/>
  <c r="G60" i="7"/>
  <c r="F60" i="7"/>
  <c r="L59" i="7"/>
  <c r="K59" i="7"/>
  <c r="J59" i="7"/>
  <c r="I59" i="7"/>
  <c r="H59" i="7"/>
  <c r="G59" i="7"/>
  <c r="F59" i="7"/>
  <c r="L58" i="7"/>
  <c r="K58" i="7"/>
  <c r="J58" i="7"/>
  <c r="I58" i="7"/>
  <c r="H58" i="7"/>
  <c r="G58" i="7"/>
  <c r="F58" i="7"/>
  <c r="L57" i="7"/>
  <c r="K57" i="7"/>
  <c r="I57" i="7"/>
  <c r="H57" i="7"/>
  <c r="G57" i="7"/>
  <c r="F57" i="7"/>
  <c r="L56" i="7"/>
  <c r="K56" i="7"/>
  <c r="I56" i="7"/>
  <c r="H56" i="7"/>
  <c r="G56" i="7"/>
  <c r="F56" i="7"/>
  <c r="L55" i="7"/>
  <c r="K55" i="7"/>
  <c r="J55" i="7"/>
  <c r="I55" i="7"/>
  <c r="H55" i="7"/>
  <c r="G55" i="7"/>
  <c r="F55" i="7"/>
  <c r="L54" i="7"/>
  <c r="K54" i="7"/>
  <c r="J54" i="7"/>
  <c r="I54" i="7"/>
  <c r="H54" i="7"/>
  <c r="G54" i="7"/>
  <c r="F54" i="7"/>
  <c r="L53" i="7"/>
  <c r="K53" i="7"/>
  <c r="J53" i="7"/>
  <c r="I53" i="7"/>
  <c r="H53" i="7"/>
  <c r="G53" i="7"/>
  <c r="F53" i="7"/>
  <c r="L52" i="7"/>
  <c r="K52" i="7"/>
  <c r="J52" i="7"/>
  <c r="I52" i="7"/>
  <c r="H52" i="7"/>
  <c r="G52" i="7"/>
  <c r="F52" i="7"/>
  <c r="L51" i="7"/>
  <c r="K51" i="7"/>
  <c r="I51" i="7"/>
  <c r="H51" i="7"/>
  <c r="G51" i="7"/>
  <c r="F51" i="7"/>
  <c r="L50" i="7"/>
  <c r="K50" i="7"/>
  <c r="H50" i="7"/>
  <c r="G50" i="7"/>
  <c r="F50" i="7"/>
  <c r="L49" i="7"/>
  <c r="K49" i="7"/>
  <c r="J49" i="7"/>
  <c r="I49" i="7"/>
  <c r="H49" i="7"/>
  <c r="G49" i="7"/>
  <c r="F49" i="7"/>
  <c r="L48" i="7"/>
  <c r="K48" i="7"/>
  <c r="J48" i="7"/>
  <c r="H48" i="7"/>
  <c r="G48" i="7"/>
  <c r="F48" i="7"/>
  <c r="L47" i="7"/>
  <c r="K47" i="7"/>
  <c r="J47" i="7"/>
  <c r="I47" i="7"/>
  <c r="H47" i="7"/>
  <c r="G47" i="7"/>
  <c r="F47" i="7"/>
  <c r="L46" i="7"/>
  <c r="G46" i="7"/>
  <c r="F46" i="7"/>
  <c r="L45" i="7"/>
  <c r="G45" i="7"/>
  <c r="F45" i="7"/>
  <c r="L44" i="7"/>
  <c r="G44" i="7"/>
  <c r="F44" i="7"/>
  <c r="L43" i="7"/>
  <c r="G43" i="7"/>
  <c r="F43" i="7"/>
  <c r="L42" i="7"/>
  <c r="K42" i="7"/>
  <c r="I42" i="7"/>
  <c r="H42" i="7"/>
  <c r="G42" i="7"/>
  <c r="F42" i="7"/>
  <c r="L41" i="7"/>
  <c r="K41" i="7"/>
  <c r="J41" i="7"/>
  <c r="H41" i="7"/>
  <c r="G41" i="7"/>
  <c r="F41" i="7"/>
  <c r="L40" i="7"/>
  <c r="K40" i="7"/>
  <c r="I40" i="7"/>
  <c r="H40" i="7"/>
  <c r="G40" i="7"/>
  <c r="F40" i="7"/>
  <c r="L39" i="7"/>
  <c r="K39" i="7"/>
  <c r="I39" i="7"/>
  <c r="H39" i="7"/>
  <c r="G39" i="7"/>
  <c r="F39" i="7"/>
  <c r="L38" i="7"/>
  <c r="K38" i="7"/>
  <c r="I38" i="7"/>
  <c r="H38" i="7"/>
  <c r="G38" i="7"/>
  <c r="F38" i="7"/>
  <c r="L37" i="7"/>
  <c r="K37" i="7"/>
  <c r="J37" i="7"/>
  <c r="I37" i="7"/>
  <c r="H37" i="7"/>
  <c r="G37" i="7"/>
  <c r="F37" i="7"/>
  <c r="L36" i="7"/>
  <c r="K36" i="7"/>
  <c r="I36" i="7"/>
  <c r="G36" i="7"/>
  <c r="F36" i="7"/>
  <c r="L35" i="7"/>
  <c r="K35" i="7"/>
  <c r="I35" i="7"/>
  <c r="H35" i="7"/>
  <c r="G35" i="7"/>
  <c r="F35" i="7"/>
  <c r="L34" i="7"/>
  <c r="K34" i="7"/>
  <c r="I34" i="7"/>
  <c r="H34" i="7"/>
  <c r="G34" i="7"/>
  <c r="F34" i="7"/>
  <c r="L33" i="7"/>
  <c r="K33" i="7"/>
  <c r="J33" i="7"/>
  <c r="I33" i="7"/>
  <c r="G33" i="7"/>
  <c r="F33" i="7"/>
  <c r="L32" i="7"/>
  <c r="K32" i="7"/>
  <c r="J32" i="7"/>
  <c r="I32" i="7"/>
  <c r="H32" i="7"/>
  <c r="G32" i="7"/>
  <c r="F32" i="7"/>
  <c r="L31" i="7"/>
  <c r="K31" i="7"/>
  <c r="J31" i="7"/>
  <c r="I31" i="7"/>
  <c r="H31" i="7"/>
  <c r="G31" i="7"/>
  <c r="F31" i="7"/>
  <c r="L30" i="7"/>
  <c r="K30" i="7"/>
  <c r="J30" i="7"/>
  <c r="I30" i="7"/>
  <c r="H30" i="7"/>
  <c r="G30" i="7"/>
  <c r="F30" i="7"/>
  <c r="L29" i="7"/>
  <c r="K29" i="7"/>
  <c r="J29" i="7"/>
  <c r="I29" i="7"/>
  <c r="H29" i="7"/>
  <c r="G29" i="7"/>
  <c r="F29" i="7"/>
  <c r="L28" i="7"/>
  <c r="K28" i="7"/>
  <c r="I28" i="7"/>
  <c r="H28" i="7"/>
  <c r="G28" i="7"/>
  <c r="F28" i="7"/>
  <c r="L27" i="7"/>
  <c r="K27" i="7"/>
  <c r="J27" i="7"/>
  <c r="I27" i="7"/>
  <c r="H27" i="7"/>
  <c r="G27" i="7"/>
  <c r="F27" i="7"/>
  <c r="L26" i="7"/>
  <c r="K26" i="7"/>
  <c r="I26" i="7"/>
  <c r="H26" i="7"/>
  <c r="G26" i="7"/>
  <c r="F26" i="7"/>
  <c r="L25" i="7"/>
  <c r="K25" i="7"/>
  <c r="I25" i="7"/>
  <c r="H25" i="7"/>
  <c r="G25" i="7"/>
  <c r="F25" i="7"/>
  <c r="L23" i="7"/>
  <c r="K23" i="7"/>
  <c r="J23" i="7"/>
  <c r="I23" i="7"/>
  <c r="H23" i="7"/>
  <c r="G23" i="7"/>
  <c r="F23" i="7"/>
  <c r="L22" i="7"/>
  <c r="K22" i="7"/>
  <c r="J22" i="7"/>
  <c r="I22" i="7"/>
  <c r="G22" i="7"/>
  <c r="F22" i="7"/>
  <c r="L21" i="7"/>
  <c r="K21" i="7"/>
  <c r="J21" i="7"/>
  <c r="I21" i="7"/>
  <c r="H21" i="7"/>
  <c r="G21" i="7"/>
  <c r="F21" i="7"/>
  <c r="L20" i="7"/>
  <c r="K20" i="7"/>
  <c r="J20" i="7"/>
  <c r="I20" i="7"/>
  <c r="G20" i="7"/>
  <c r="F20" i="7"/>
  <c r="L18" i="7"/>
  <c r="K18" i="7"/>
  <c r="J18" i="7"/>
  <c r="I18" i="7"/>
  <c r="H18" i="7"/>
  <c r="G18" i="7"/>
  <c r="F18" i="7"/>
  <c r="L17" i="7"/>
  <c r="K17" i="7"/>
  <c r="H17" i="7"/>
  <c r="G17" i="7"/>
  <c r="F17" i="7"/>
  <c r="L15" i="7"/>
  <c r="K15" i="7"/>
  <c r="J15" i="7"/>
  <c r="I15" i="7"/>
  <c r="H15" i="7"/>
  <c r="G15" i="7"/>
  <c r="F15" i="7"/>
  <c r="L14" i="7"/>
  <c r="K14" i="7"/>
  <c r="I14" i="7"/>
  <c r="H14" i="7"/>
  <c r="G14" i="7"/>
  <c r="F14" i="7"/>
  <c r="L13" i="7"/>
  <c r="K13" i="7"/>
  <c r="H13" i="7"/>
  <c r="G13" i="7"/>
  <c r="F13" i="7"/>
  <c r="L12" i="7"/>
  <c r="K12" i="7"/>
  <c r="J12" i="7"/>
  <c r="I12" i="7"/>
  <c r="H12" i="7"/>
  <c r="G12" i="7"/>
  <c r="F12" i="7"/>
  <c r="L11" i="7"/>
  <c r="K11" i="7"/>
  <c r="I11" i="7"/>
  <c r="H11" i="7"/>
  <c r="G11" i="7"/>
  <c r="F11" i="7"/>
  <c r="L10" i="7"/>
  <c r="K10" i="7"/>
  <c r="I10" i="7"/>
  <c r="H10" i="7"/>
  <c r="G10" i="7"/>
  <c r="F10" i="7"/>
  <c r="L9" i="7"/>
  <c r="K9" i="7"/>
  <c r="J9" i="7"/>
  <c r="I9" i="7"/>
  <c r="H9" i="7"/>
  <c r="G9" i="7"/>
  <c r="F9" i="7"/>
  <c r="L8" i="7"/>
  <c r="K8" i="7"/>
  <c r="J8" i="7"/>
  <c r="I8" i="7"/>
  <c r="H8" i="7"/>
  <c r="G8" i="7"/>
  <c r="F8" i="7"/>
  <c r="L7" i="7"/>
  <c r="K7" i="7"/>
  <c r="I7" i="7"/>
  <c r="H7" i="7"/>
  <c r="G7" i="7"/>
  <c r="F7" i="7"/>
  <c r="L6" i="7"/>
  <c r="K6" i="7"/>
  <c r="J6" i="7"/>
  <c r="I6" i="7"/>
  <c r="H6" i="7"/>
  <c r="G6" i="7"/>
  <c r="F6" i="7"/>
  <c r="L5" i="7"/>
  <c r="K5" i="7"/>
  <c r="I5" i="7"/>
  <c r="H5" i="7"/>
  <c r="G5" i="7"/>
  <c r="F5" i="7"/>
  <c r="L4" i="7"/>
  <c r="K4" i="7"/>
  <c r="J4" i="7"/>
  <c r="I4" i="7"/>
  <c r="H4" i="7"/>
  <c r="G4" i="7"/>
  <c r="F4" i="7"/>
  <c r="N107" i="2" l="1"/>
  <c r="N104" i="2"/>
  <c r="N106" i="2"/>
  <c r="N109" i="2"/>
  <c r="N110" i="2"/>
  <c r="N111" i="2"/>
  <c r="N112" i="2"/>
  <c r="N113" i="2"/>
  <c r="N114" i="2"/>
  <c r="N115" i="2"/>
  <c r="N116" i="2"/>
  <c r="N117" i="2"/>
  <c r="N118" i="2"/>
  <c r="N119" i="2"/>
  <c r="N120" i="2"/>
  <c r="N105" i="2"/>
  <c r="N42" i="2"/>
  <c r="N43" i="2"/>
  <c r="N41" i="2"/>
</calcChain>
</file>

<file path=xl/sharedStrings.xml><?xml version="1.0" encoding="utf-8"?>
<sst xmlns="http://schemas.openxmlformats.org/spreadsheetml/2006/main" count="6685" uniqueCount="564">
  <si>
    <t>Oxide (wt. %)</t>
  </si>
  <si>
    <t>PT03</t>
  </si>
  <si>
    <t>K5533</t>
  </si>
  <si>
    <t>K5534</t>
  </si>
  <si>
    <t>K5538</t>
  </si>
  <si>
    <t>L44</t>
  </si>
  <si>
    <t>L14G</t>
  </si>
  <si>
    <t>L10A</t>
  </si>
  <si>
    <t>Crd (21)</t>
  </si>
  <si>
    <t>Pin (2)</t>
  </si>
  <si>
    <t>43.1-41.6</t>
  </si>
  <si>
    <t>46.7-47</t>
  </si>
  <si>
    <t>TiO2</t>
  </si>
  <si>
    <t>0-0</t>
  </si>
  <si>
    <t>Al2O3</t>
  </si>
  <si>
    <t>34.2-34.3</t>
  </si>
  <si>
    <t>32.3-32.5</t>
  </si>
  <si>
    <t>FeO</t>
  </si>
  <si>
    <t>6-7.8</t>
  </si>
  <si>
    <t>8.8-8.8</t>
  </si>
  <si>
    <t>MnO</t>
  </si>
  <si>
    <t>0.3-0.3</t>
  </si>
  <si>
    <t>MgO</t>
  </si>
  <si>
    <t>3.2-3.6</t>
  </si>
  <si>
    <t>7.3-7.3</t>
  </si>
  <si>
    <t>CaO</t>
  </si>
  <si>
    <t>0.4-0.5</t>
  </si>
  <si>
    <t>Na2O</t>
  </si>
  <si>
    <t>0.1-0.1</t>
  </si>
  <si>
    <t>0.2-0.2</t>
  </si>
  <si>
    <t>K2O</t>
  </si>
  <si>
    <t>0.8-1.9</t>
  </si>
  <si>
    <t>Element (ppm)</t>
  </si>
  <si>
    <t>Crd (6)</t>
  </si>
  <si>
    <t>Pin (15)</t>
  </si>
  <si>
    <t>Pin (8)</t>
  </si>
  <si>
    <t>Pin (1)</t>
  </si>
  <si>
    <t>Crd (14)</t>
  </si>
  <si>
    <t>Pin (17)</t>
  </si>
  <si>
    <t>Crd (1)</t>
  </si>
  <si>
    <t>Pin (3)</t>
  </si>
  <si>
    <t>Li</t>
  </si>
  <si>
    <t>Be</t>
  </si>
  <si>
    <t>Ti</t>
  </si>
  <si>
    <t>D.L.</t>
  </si>
  <si>
    <t>Co</t>
  </si>
  <si>
    <t>Ni</t>
  </si>
  <si>
    <t>Cu</t>
  </si>
  <si>
    <t>Zn</t>
  </si>
  <si>
    <t>Ga</t>
  </si>
  <si>
    <t>Rb</t>
  </si>
  <si>
    <t>Sr</t>
  </si>
  <si>
    <t>Y</t>
  </si>
  <si>
    <t>Sn</t>
  </si>
  <si>
    <t>Cs</t>
  </si>
  <si>
    <t>Ba</t>
  </si>
  <si>
    <t>Pb</t>
  </si>
  <si>
    <t>Major oxides (wt. %)</t>
  </si>
  <si>
    <t>Trace elements (ppm)</t>
  </si>
  <si>
    <t>Sample</t>
  </si>
  <si>
    <t>Mineral</t>
  </si>
  <si>
    <t>Laser_Point</t>
  </si>
  <si>
    <t>Total</t>
  </si>
  <si>
    <t>Li_ppm_m7</t>
  </si>
  <si>
    <t>Li_ppm_m7_Int2SE</t>
  </si>
  <si>
    <t>Be_ppm_m9</t>
  </si>
  <si>
    <t>Be_ppm_m9_Int2SE</t>
  </si>
  <si>
    <t>Na_ppm_m23</t>
  </si>
  <si>
    <t>Na_ppm_m23_Int2SE</t>
  </si>
  <si>
    <t>Mg_ppm_m24</t>
  </si>
  <si>
    <t>Mg_ppm_m24_Int2SE</t>
  </si>
  <si>
    <t>Al_ppm_m27</t>
  </si>
  <si>
    <t>Al_ppm_m27_Int2SE</t>
  </si>
  <si>
    <t>P_ppm_m31</t>
  </si>
  <si>
    <t>P_ppm_m31_Int2SE</t>
  </si>
  <si>
    <t>K_ppm_m39</t>
  </si>
  <si>
    <t>K_ppm_m39_Int2SE</t>
  </si>
  <si>
    <t>Ca_ppm_m43</t>
  </si>
  <si>
    <t>Ca_ppm_m43_Int2SE</t>
  </si>
  <si>
    <t>Sc_ppm_m45</t>
  </si>
  <si>
    <t>Sc_ppm_m45_Int2SE</t>
  </si>
  <si>
    <t>Ti_ppm_m49</t>
  </si>
  <si>
    <t>Ti_ppm_m49_Int2SE</t>
  </si>
  <si>
    <t>V_ppm_m51</t>
  </si>
  <si>
    <t>V_ppm_m51_Int2SE</t>
  </si>
  <si>
    <t>Cr_ppm_m53</t>
  </si>
  <si>
    <t>Cr_ppm_m53_Int2SE</t>
  </si>
  <si>
    <t>Mn_ppm_m55</t>
  </si>
  <si>
    <t>Mn_ppm_m55_Int2SE</t>
  </si>
  <si>
    <t>Fe_ppm_m56</t>
  </si>
  <si>
    <t>Fe_ppm_m56_Int2SE</t>
  </si>
  <si>
    <t>Co_ppm_m59</t>
  </si>
  <si>
    <t>Co_ppm_m59_Int2SE</t>
  </si>
  <si>
    <t>Ni_ppm_m60</t>
  </si>
  <si>
    <t>Ni_ppm_m60_Int2SE</t>
  </si>
  <si>
    <t>Cu_ppm_m65</t>
  </si>
  <si>
    <t>Cu_ppm_m65_Int2SE</t>
  </si>
  <si>
    <t>Zn_ppm_m66</t>
  </si>
  <si>
    <t>Zn_ppm_m66_Int2SE</t>
  </si>
  <si>
    <t>Ga_ppm_m71</t>
  </si>
  <si>
    <t>Ga_ppm_m71_Int2SE</t>
  </si>
  <si>
    <t>Ge_ppm_m74</t>
  </si>
  <si>
    <t>Ge_ppm_m74_Int2SE</t>
  </si>
  <si>
    <t>Rb_ppm_m85</t>
  </si>
  <si>
    <t>Rb_ppm_m85_Int2SE</t>
  </si>
  <si>
    <t>Sr_ppm_m88</t>
  </si>
  <si>
    <t>Sr_ppm_m88_Int2SE</t>
  </si>
  <si>
    <t>Y_ppm_m89</t>
  </si>
  <si>
    <t>Y_ppm_m89_Int2SE</t>
  </si>
  <si>
    <t>Zr_ppm_m90</t>
  </si>
  <si>
    <t>Zr_ppm_m90_Int2SE</t>
  </si>
  <si>
    <t>Nb_ppm_m93</t>
  </si>
  <si>
    <t>Nb_ppm_m93_Int2SE</t>
  </si>
  <si>
    <t>Mo_ppm_m95</t>
  </si>
  <si>
    <t>Mo_ppm_m95_Int2SE</t>
  </si>
  <si>
    <t>Cd_ppm_m111</t>
  </si>
  <si>
    <t>Cd_ppm_m111_Int2SE</t>
  </si>
  <si>
    <t>In_Corrected</t>
  </si>
  <si>
    <t>In_ppm_m115_Int2SE</t>
  </si>
  <si>
    <t>Sn_ppm_m118</t>
  </si>
  <si>
    <t>Sn_ppm_m118_Int2SE</t>
  </si>
  <si>
    <t>Sb_ppm_m121</t>
  </si>
  <si>
    <t>Sb_ppm_m121_Int2SE</t>
  </si>
  <si>
    <t>Cs_ppm_m133</t>
  </si>
  <si>
    <t>Cs_ppm_m133_Int2SE</t>
  </si>
  <si>
    <t>Ba_ppm_m137</t>
  </si>
  <si>
    <t>Ba_ppm_m137_Int2SE</t>
  </si>
  <si>
    <t>La_ppm_m139</t>
  </si>
  <si>
    <t>La_ppm_m139_Int2SE</t>
  </si>
  <si>
    <t>Ce_ppm_m140</t>
  </si>
  <si>
    <t>Ce_ppm_m140_Int2SE</t>
  </si>
  <si>
    <t>Pr_ppm_m141</t>
  </si>
  <si>
    <t>Pr_ppm_m141_Int2SE</t>
  </si>
  <si>
    <t>Nd_ppm_m146</t>
  </si>
  <si>
    <t>Nd_ppm_m146_Int2SE</t>
  </si>
  <si>
    <t>Sm_ppm_m147</t>
  </si>
  <si>
    <t>Sm_ppm_m147_Int2SE</t>
  </si>
  <si>
    <t>Eu_ppm_m153</t>
  </si>
  <si>
    <t>Eu_ppm_m153_Int2SE</t>
  </si>
  <si>
    <t>Gd_ppm_m157</t>
  </si>
  <si>
    <t>Gd_ppm_m157_Int2SE</t>
  </si>
  <si>
    <t>Tb_ppm_m159</t>
  </si>
  <si>
    <t>Tb_ppm_m159_Int2SE</t>
  </si>
  <si>
    <t>Dy_ppm_m163</t>
  </si>
  <si>
    <t>Dy_ppm_m163_Int2SE</t>
  </si>
  <si>
    <t>Ho_ppm_m165</t>
  </si>
  <si>
    <t>Ho_ppm_m165_Int2SE</t>
  </si>
  <si>
    <t>Er_ppm_m166</t>
  </si>
  <si>
    <t>Er_ppm_m166_Int2SE</t>
  </si>
  <si>
    <t>Tm_ppm_m169</t>
  </si>
  <si>
    <t>Tm_ppm_m169_Int2SE</t>
  </si>
  <si>
    <t>Yb_ppm_m172</t>
  </si>
  <si>
    <t>Yb_ppm_m172_Int2SE</t>
  </si>
  <si>
    <t>Lu_ppm_m175</t>
  </si>
  <si>
    <t>Lu_ppm_m175_Int2SE</t>
  </si>
  <si>
    <t>Hf_ppm_m177</t>
  </si>
  <si>
    <t>Hf_ppm_m177_Int2SE</t>
  </si>
  <si>
    <t>Ta_ppm_m181</t>
  </si>
  <si>
    <t>Ta_ppm_m181_Int2SE</t>
  </si>
  <si>
    <t>W_ppm_m182</t>
  </si>
  <si>
    <t>W_ppm_m182_Int2SE</t>
  </si>
  <si>
    <t>Tl_ppm_m205</t>
  </si>
  <si>
    <t>Tl_ppm_m205_Int2SE</t>
  </si>
  <si>
    <t>Pb_ppm_m208</t>
  </si>
  <si>
    <t>Pb_ppm_m208_Int2SE</t>
  </si>
  <si>
    <t>Bi_ppm_m209</t>
  </si>
  <si>
    <t>Bi_ppm_m209_Int2SE</t>
  </si>
  <si>
    <t>Th_ppm_m232</t>
  </si>
  <si>
    <t>Th_ppm_m232_Int2SE</t>
  </si>
  <si>
    <t>U_ppm_m238</t>
  </si>
  <si>
    <t>U_ppm_m238_Int2SE</t>
  </si>
  <si>
    <t>Crd</t>
  </si>
  <si>
    <t>K5533_Crd1</t>
  </si>
  <si>
    <t>K5533_Crd2</t>
  </si>
  <si>
    <t>K5533_Crd3</t>
  </si>
  <si>
    <t>K5533_Crd4</t>
  </si>
  <si>
    <t>K5533_Crd5</t>
  </si>
  <si>
    <t>K5533_Crd6</t>
  </si>
  <si>
    <t>K5533_Crd7</t>
  </si>
  <si>
    <t>K5533_Crd8</t>
  </si>
  <si>
    <t>K5533_88_Cd</t>
  </si>
  <si>
    <t xml:space="preserve">D.L. </t>
  </si>
  <si>
    <t>K5533_84_Cd</t>
  </si>
  <si>
    <t>K5533_83_Cd</t>
  </si>
  <si>
    <t>K5533_107_Cd</t>
  </si>
  <si>
    <t>K5533_Cd_NA1</t>
  </si>
  <si>
    <t>*</t>
  </si>
  <si>
    <t>K5533_161_Cd</t>
  </si>
  <si>
    <t>K5533_163_Cd</t>
  </si>
  <si>
    <t>K5533_Cd_NA2</t>
  </si>
  <si>
    <t>K5533_Cd_160</t>
  </si>
  <si>
    <t>K5533_178_Cd</t>
  </si>
  <si>
    <t>K5533_185_Cd</t>
  </si>
  <si>
    <t>K5533_176_Cd</t>
  </si>
  <si>
    <t>K5533_Cd_NA3</t>
  </si>
  <si>
    <t>Pin</t>
  </si>
  <si>
    <t>K5533_Pin1</t>
  </si>
  <si>
    <t>K5533_Pin2</t>
  </si>
  <si>
    <t>K5533_Pin3</t>
  </si>
  <si>
    <t>K5533_Pin4</t>
  </si>
  <si>
    <t>K5533_Pin5</t>
  </si>
  <si>
    <t>K5533_Pin6</t>
  </si>
  <si>
    <t>K5533_Pin7</t>
  </si>
  <si>
    <t>K5533_Pin8</t>
  </si>
  <si>
    <t>K5534_Pin1</t>
  </si>
  <si>
    <t>K5534_48</t>
  </si>
  <si>
    <t>K5534_50</t>
  </si>
  <si>
    <t>K5534_Pin2</t>
  </si>
  <si>
    <t>K5538_124</t>
  </si>
  <si>
    <t>K5538_125</t>
  </si>
  <si>
    <t>L10_Cd?</t>
  </si>
  <si>
    <t>L10_Als1?</t>
  </si>
  <si>
    <t>L10_Als?</t>
  </si>
  <si>
    <t>L10_Cd_IX</t>
  </si>
  <si>
    <t>L14G_Crd1</t>
  </si>
  <si>
    <t>L14G_fresh_3</t>
  </si>
  <si>
    <t>L14G_fresh4</t>
  </si>
  <si>
    <t>L14G_freshCrd7</t>
  </si>
  <si>
    <t>L14G_Crd8</t>
  </si>
  <si>
    <t>L14G_freshCrd9</t>
  </si>
  <si>
    <t>L14G_freshCrd_10</t>
  </si>
  <si>
    <t>L14G_Crd11</t>
  </si>
  <si>
    <t>L14G_freshCrd12</t>
  </si>
  <si>
    <t>L14G_freshCrd13</t>
  </si>
  <si>
    <t>L14G_Crd14</t>
  </si>
  <si>
    <t>L14G_Crd15</t>
  </si>
  <si>
    <t>L14G_Crd16</t>
  </si>
  <si>
    <t>L14G_Crd19</t>
  </si>
  <si>
    <t>L14G_freshCrd21</t>
  </si>
  <si>
    <t>L14G_Crd22</t>
  </si>
  <si>
    <t>L14G_Crd23</t>
  </si>
  <si>
    <t>L14G_freshCrd27</t>
  </si>
  <si>
    <t>L14G_Cd4</t>
  </si>
  <si>
    <t> </t>
  </si>
  <si>
    <t>L14G_Cd5</t>
  </si>
  <si>
    <t>L14G_Cd7</t>
  </si>
  <si>
    <t>L14G_Cd8</t>
  </si>
  <si>
    <t>L14G_Cd12</t>
  </si>
  <si>
    <t>L14G_Pin1</t>
  </si>
  <si>
    <t>L14G_altCrd2</t>
  </si>
  <si>
    <t>L14G_altCrd5</t>
  </si>
  <si>
    <t>L14G_Pin8_top</t>
  </si>
  <si>
    <t>L14G_Pin8_bottom</t>
  </si>
  <si>
    <t>L14G_Pin11</t>
  </si>
  <si>
    <t>L14G_Pin14</t>
  </si>
  <si>
    <t>L14G_Pin15</t>
  </si>
  <si>
    <t>L14G_Pin16</t>
  </si>
  <si>
    <t>L14G_altCrd17</t>
  </si>
  <si>
    <t>L14G_altCrd18</t>
  </si>
  <si>
    <t>L14G_Pin19</t>
  </si>
  <si>
    <t>L14G_Pin22</t>
  </si>
  <si>
    <t>L14G_Pin23</t>
  </si>
  <si>
    <t>L14G_altCrd28</t>
  </si>
  <si>
    <t>L14G_altCrd29</t>
  </si>
  <si>
    <t>L14G_altCrd1</t>
  </si>
  <si>
    <t>L44_Crd1</t>
  </si>
  <si>
    <t>L44_Crd2</t>
  </si>
  <si>
    <t>L44_Crd6</t>
  </si>
  <si>
    <t>L44_Crd8</t>
  </si>
  <si>
    <t>L44_Crd11</t>
  </si>
  <si>
    <t>L44_Crd16</t>
  </si>
  <si>
    <t>L44_Crd18</t>
  </si>
  <si>
    <t>L44_Crd19</t>
  </si>
  <si>
    <t>L44_Crd20</t>
  </si>
  <si>
    <t>L44_Crd25</t>
  </si>
  <si>
    <t>L44_Crd32</t>
  </si>
  <si>
    <t>L44_Crd36</t>
  </si>
  <si>
    <t>L44_Crd40</t>
  </si>
  <si>
    <t>L44_Pin21</t>
  </si>
  <si>
    <t>L44_Pin24</t>
  </si>
  <si>
    <t>PT03C</t>
  </si>
  <si>
    <t>PT03C_Crd9</t>
  </si>
  <si>
    <t>PT03C_Crd12</t>
  </si>
  <si>
    <t>PT03C_Crd6</t>
  </si>
  <si>
    <t>PT03C_Crd10</t>
  </si>
  <si>
    <t>PT03C_Pin1</t>
  </si>
  <si>
    <t>PT03C_Pin2</t>
  </si>
  <si>
    <t>PT03C_Pin3</t>
  </si>
  <si>
    <t>PT03C_Pin4</t>
  </si>
  <si>
    <t>PT03C_Pin5</t>
  </si>
  <si>
    <t>PT03C_Pin7</t>
  </si>
  <si>
    <t>PT03C_Pin9</t>
  </si>
  <si>
    <t>PT03C_Pin13</t>
  </si>
  <si>
    <t>PT03C_Pin14</t>
  </si>
  <si>
    <t>PT03C_Pin15</t>
  </si>
  <si>
    <t>PT03C_Pin16</t>
  </si>
  <si>
    <t>PT03C_Pin16higherup</t>
  </si>
  <si>
    <t>Si</t>
  </si>
  <si>
    <t>Al</t>
  </si>
  <si>
    <t>Fe</t>
  </si>
  <si>
    <t>Mn</t>
  </si>
  <si>
    <t>Mg</t>
  </si>
  <si>
    <t>Ca</t>
  </si>
  <si>
    <t>Na</t>
  </si>
  <si>
    <t>K</t>
  </si>
  <si>
    <t>A.p.f.u.</t>
  </si>
  <si>
    <t>2.3-4.1</t>
  </si>
  <si>
    <t>0.1-0.3</t>
  </si>
  <si>
    <t>0.1-0.4</t>
  </si>
  <si>
    <t>3.4-4.3</t>
  </si>
  <si>
    <t>0-0.1</t>
  </si>
  <si>
    <t>0.01-0.05</t>
  </si>
  <si>
    <t xml:space="preserve">0-0 </t>
  </si>
  <si>
    <t>0.1-0.5</t>
  </si>
  <si>
    <t>42.8-48.9</t>
  </si>
  <si>
    <t>3.1-4.0</t>
  </si>
  <si>
    <t>0.2-0.7</t>
  </si>
  <si>
    <t>0.1-0.7</t>
  </si>
  <si>
    <t>0.02-0.04</t>
  </si>
  <si>
    <t>0.02-0.4</t>
  </si>
  <si>
    <t>33-49.3</t>
  </si>
  <si>
    <t>4.1-8.2</t>
  </si>
  <si>
    <t>0.2-0.4</t>
  </si>
  <si>
    <t>38.4-47</t>
  </si>
  <si>
    <t>25.7-40.3</t>
  </si>
  <si>
    <t>1.5-6.4</t>
  </si>
  <si>
    <t>0-0.2</t>
  </si>
  <si>
    <t>0.1-3.8</t>
  </si>
  <si>
    <t>0-1.3</t>
  </si>
  <si>
    <t>0.1-0.8</t>
  </si>
  <si>
    <t>0.4-8.5</t>
  </si>
  <si>
    <t>46.3-50</t>
  </si>
  <si>
    <t>32-34.1</t>
  </si>
  <si>
    <t>7.9-9.4</t>
  </si>
  <si>
    <t>0.2-0.5</t>
  </si>
  <si>
    <t>7-8.5</t>
  </si>
  <si>
    <t>25.2-41.1</t>
  </si>
  <si>
    <t>0-0.3</t>
  </si>
  <si>
    <t>21.9-37</t>
  </si>
  <si>
    <t>3.3-26.4</t>
  </si>
  <si>
    <t>1.6-14.1</t>
  </si>
  <si>
    <t>0-0.7</t>
  </si>
  <si>
    <t>0-0.4</t>
  </si>
  <si>
    <t>0-2.2</t>
  </si>
  <si>
    <t>34.9-42.5</t>
  </si>
  <si>
    <t>24.9-40.4</t>
  </si>
  <si>
    <t>0.4-7.7</t>
  </si>
  <si>
    <t>0.3-4.2</t>
  </si>
  <si>
    <t>0.1-21.7</t>
  </si>
  <si>
    <t>0.2-1.1</t>
  </si>
  <si>
    <t>0.1-1.2</t>
  </si>
  <si>
    <t>49-51.1</t>
  </si>
  <si>
    <t>33.7-35.8</t>
  </si>
  <si>
    <t>4.6-6.9</t>
  </si>
  <si>
    <t>8.1-10</t>
  </si>
  <si>
    <t>48.1-49.7</t>
  </si>
  <si>
    <t>32.8-34.2</t>
  </si>
  <si>
    <t>7.9-9.9</t>
  </si>
  <si>
    <t>7.6-8.7</t>
  </si>
  <si>
    <t>0.1-0.2</t>
  </si>
  <si>
    <t>38.1-45.8</t>
  </si>
  <si>
    <t>33.2-40.4</t>
  </si>
  <si>
    <t>0.5-5.3</t>
  </si>
  <si>
    <t>0-1.7</t>
  </si>
  <si>
    <t>0.1-0.6</t>
  </si>
  <si>
    <t>0.3-0.5</t>
  </si>
  <si>
    <t>42.4-46.3</t>
  </si>
  <si>
    <t>35.1-40.4</t>
  </si>
  <si>
    <t>0.8-3.2</t>
  </si>
  <si>
    <t>0.2-1.4</t>
  </si>
  <si>
    <t>0.5-1</t>
  </si>
  <si>
    <t>0.2-0.3</t>
  </si>
  <si>
    <t>3.7-3.8</t>
  </si>
  <si>
    <t>3.5-3.6</t>
  </si>
  <si>
    <t>0.4-0.6</t>
  </si>
  <si>
    <t>0.0-0.1</t>
  </si>
  <si>
    <t>3.4-4</t>
  </si>
  <si>
    <t>3.7-4.3</t>
  </si>
  <si>
    <t>0.0-0.4</t>
  </si>
  <si>
    <t>3.9-4</t>
  </si>
  <si>
    <t>3.8-3.9</t>
  </si>
  <si>
    <t>3.5-3.7</t>
  </si>
  <si>
    <t>4.9-5.1</t>
  </si>
  <si>
    <t>3.8-4.1</t>
  </si>
  <si>
    <t>0.7-0.8</t>
  </si>
  <si>
    <t>1.1-13</t>
  </si>
  <si>
    <t>4.0-4.2</t>
  </si>
  <si>
    <t>0.5-0.6</t>
  </si>
  <si>
    <t>1.2-1.5</t>
  </si>
  <si>
    <t>4.9-5</t>
  </si>
  <si>
    <t>4.0-4.1</t>
  </si>
  <si>
    <t>1.2-1.3</t>
  </si>
  <si>
    <t xml:space="preserve">Summary of major and trace elements concentration ranges in cordierite and pinite in each sample. </t>
  </si>
  <si>
    <t>Crd (4)</t>
  </si>
  <si>
    <t>4.8-5.0</t>
  </si>
  <si>
    <t>4.0-4.4</t>
  </si>
  <si>
    <t>0.5-0.7</t>
  </si>
  <si>
    <t>1-1.2</t>
  </si>
  <si>
    <t>0.0-0.01</t>
  </si>
  <si>
    <t>0.06-0.08</t>
  </si>
  <si>
    <t>0.02-0.07</t>
  </si>
  <si>
    <t>0.0-0.02</t>
  </si>
  <si>
    <t>Complete major oxides, atoms per formula unit and trace elements data for each point analysis.</t>
  </si>
  <si>
    <t>Comparison of cordierite major oxides acquired with scanning electron microscope and/or electronprobe micro analyser with major elements acquired by laser ablation inductively coupled plasma mass spectometer.</t>
  </si>
  <si>
    <t>Crd (23)</t>
  </si>
  <si>
    <t>Comparison of pinite major oxides acquired with scanning electron microscope and/or electronprobe micro analyser with major elements acquired by laser ablation inductively coupled plasma mass spectometer. The comparison is likely more scattered due to analyses of fine-grained aggregates instead of single crystals.</t>
  </si>
  <si>
    <t>125-648  (382.75, 197.26)</t>
  </si>
  <si>
    <t>209-1290  (675.25, 359.67)</t>
  </si>
  <si>
    <t>214.3-564  (330.11, 108.26)</t>
  </si>
  <si>
    <t>53.6-1762  (973.45, 529.25)</t>
  </si>
  <si>
    <t>4-18.5  (12.25, 5.24)</t>
  </si>
  <si>
    <t>10-22.9  (15.69, 4.13)</t>
  </si>
  <si>
    <t>0-35.4  (19.69, 11.42)</t>
  </si>
  <si>
    <t>6.1-33.6  (25.45, 8.29)</t>
  </si>
  <si>
    <t xml:space="preserve">P </t>
  </si>
  <si>
    <t>19.1-78.3  (40, 27.12)</t>
  </si>
  <si>
    <t>364-2070  (1287.4, 535.87)</t>
  </si>
  <si>
    <t>33.4-152  (52.25, 26.43)</t>
  </si>
  <si>
    <t>0-0  (0, 0)</t>
  </si>
  <si>
    <t xml:space="preserve">Ti </t>
  </si>
  <si>
    <t>0-5.6  (2.9, 2.13)</t>
  </si>
  <si>
    <t>2.16-11.6  (6.76, 2.75)</t>
  </si>
  <si>
    <t>0-1090  (75.88, 234.9)</t>
  </si>
  <si>
    <t>0-7.1  (4.85, 2.07)</t>
  </si>
  <si>
    <t xml:space="preserve">V </t>
  </si>
  <si>
    <t>0-61  (18.07, 25.21)</t>
  </si>
  <si>
    <t>0.39-20.5  (4.39, 5.39)</t>
  </si>
  <si>
    <t>0-38.3  (3.17, 9.12)</t>
  </si>
  <si>
    <t>0-15.1  (5.97, 5.33)</t>
  </si>
  <si>
    <t>0-8.42  (5.75, 3.37)</t>
  </si>
  <si>
    <t>2.05-29.6  (9.28, 7.43)</t>
  </si>
  <si>
    <t>8.1-14.16  (10.99, 1.49)</t>
  </si>
  <si>
    <t>3.02-12.63  (6.56, 3.14)</t>
  </si>
  <si>
    <t>0-14.1  (4.53, 5.76)</t>
  </si>
  <si>
    <t>54.4-863  (306.41, 232.09)</t>
  </si>
  <si>
    <t>2.39-10.6  (6.36, 2.6)</t>
  </si>
  <si>
    <t>3.9-131.2  (47.25, 34.27)</t>
  </si>
  <si>
    <t>0-27.5  (6.88, 11.91)</t>
  </si>
  <si>
    <t>46.4-440  (195.58, 104.79)</t>
  </si>
  <si>
    <t>0-11.7  (1.15, 2.7)</t>
  </si>
  <si>
    <t>0-7  (2.78, 2.13)</t>
  </si>
  <si>
    <t>24.3-165  (116.08, 54.67)</t>
  </si>
  <si>
    <t>36.1-1143  (322.02, 288.32)</t>
  </si>
  <si>
    <t>82-136.9  (110.55, 14.98)</t>
  </si>
  <si>
    <t>56.6-195.3  (140.31, 42.86)</t>
  </si>
  <si>
    <t>58.6-91.7  (68.05, 13.72)</t>
  </si>
  <si>
    <t>26.7-77.2  (52.42, 15.49)</t>
  </si>
  <si>
    <t>14.4-44.8  (33.71, 11.63)</t>
  </si>
  <si>
    <t>21.4-39.4  (28.53, 5.8)</t>
  </si>
  <si>
    <t>0-745  (186.85, 322.25)</t>
  </si>
  <si>
    <t>5.96-194  (28.81, 50.17)</t>
  </si>
  <si>
    <t>0-61.1  (6.41, 15.62)</t>
  </si>
  <si>
    <t>8.98-228  (67.91, 64.86)</t>
  </si>
  <si>
    <t>0-20.1  (5.46, 8.48)</t>
  </si>
  <si>
    <t>22.7-94.7  (43.04, 17.56)</t>
  </si>
  <si>
    <t>0-9.2  (1.13, 1.99)</t>
  </si>
  <si>
    <t>15.16-342  (75.35, 101.83)</t>
  </si>
  <si>
    <t>1.79-8.47  (4.72, 2)</t>
  </si>
  <si>
    <t>0-5  (0.27, 1.07)</t>
  </si>
  <si>
    <t>0-31.3  (17.05, 9.78)</t>
  </si>
  <si>
    <t>0-2.48  (0.29, 0.69)</t>
  </si>
  <si>
    <t>0-1.61  (0.15, 0.45)</t>
  </si>
  <si>
    <t>0-5.31  (0.72, 1.74)</t>
  </si>
  <si>
    <t>0.58-45.3  (13.31, 18.52)</t>
  </si>
  <si>
    <t>0-32.7  (3.71, 8.83)</t>
  </si>
  <si>
    <t>1.32-6.1  (2.89, 1.16)</t>
  </si>
  <si>
    <t>1.33-10.65  (5.23, 3.04)</t>
  </si>
  <si>
    <t>0-1183  (295.95, 512.14)</t>
  </si>
  <si>
    <t>6.7-180  (62.63, 46.31)</t>
  </si>
  <si>
    <t>0-115  (9.86, 26.33)</t>
  </si>
  <si>
    <t>16.9-4030  (695.31, 1314.05)</t>
  </si>
  <si>
    <t>0-5.88  (1.55, 2.5)</t>
  </si>
  <si>
    <t>3.16-35.6  (13.31, 7.85)</t>
  </si>
  <si>
    <t>0-0.74  (0.07, 0.18)</t>
  </si>
  <si>
    <t>1.29-10.28  (4.26, 2.84)</t>
  </si>
  <si>
    <t>10.23-20  (14.53, 3.16)</t>
  </si>
  <si>
    <t>76.9-192  (119.17, 26.88)</t>
  </si>
  <si>
    <t>90.3-647  (235.02, 145.17)</t>
  </si>
  <si>
    <t>10.6-190  (72.87, 82.88)</t>
  </si>
  <si>
    <t>5.02-23.6  (12.48, 5.83)</t>
  </si>
  <si>
    <t>25.7-69.6  (35.33, 9.27)</t>
  </si>
  <si>
    <t>5.6-41.7  (20.57, 12.15)</t>
  </si>
  <si>
    <t>1.28-12.8  (5.59, 5.13)</t>
  </si>
  <si>
    <t>23.6-40  (30.49, 5.1)</t>
  </si>
  <si>
    <t>26.3-67  (41.92, 11.53)</t>
  </si>
  <si>
    <t>236-265  (253.33, 12.5)</t>
  </si>
  <si>
    <t>114.5-291  (231.5, 82.74)</t>
  </si>
  <si>
    <t>0-4.8  (1.75, 1.73)</t>
  </si>
  <si>
    <t>0-12.4  (2.15, 2.98)</t>
  </si>
  <si>
    <t>0-291  (25.71, 68.08)</t>
  </si>
  <si>
    <t>29-129  (82, 41.04)</t>
  </si>
  <si>
    <t>0-1.04  (0.2, 0.34)</t>
  </si>
  <si>
    <t>0-0.73  (0.07, 0.19)</t>
  </si>
  <si>
    <t>1.59-60  (10.02, 13.46)</t>
  </si>
  <si>
    <t>3.34-16.8  (11.35, 5.78)</t>
  </si>
  <si>
    <t>10.1-17.9  (14.04, 2.21)</t>
  </si>
  <si>
    <t>14.38-30.4  (20.12, 3.85)</t>
  </si>
  <si>
    <t>43.3-479  (225.15, 116.32)</t>
  </si>
  <si>
    <t>1.2-5.23  (3.11, 1.65)</t>
  </si>
  <si>
    <t>3.25-7.9  (6.22, 1.53)</t>
  </si>
  <si>
    <t>0-640  (37.45, 128.89)</t>
  </si>
  <si>
    <t>253-3200  (1750.47, 854.47)</t>
  </si>
  <si>
    <t>220-2330  (959.67, 969.99)</t>
  </si>
  <si>
    <t>0-0.75  (0.06, 0.2)</t>
  </si>
  <si>
    <t>0-1220  (76.81, 262.7)</t>
  </si>
  <si>
    <t>20.2-4200  (1218.03, 1047.17)</t>
  </si>
  <si>
    <t>116.6-350  (195.2, 109.46)</t>
  </si>
  <si>
    <t>29.4-108.9  (64.92, 25.53)</t>
  </si>
  <si>
    <t>29.9-286  (133.29, 76.04)</t>
  </si>
  <si>
    <t>52-587  (245.53, 138.7)</t>
  </si>
  <si>
    <t>0-467  (165.07, 213.81)</t>
  </si>
  <si>
    <t>59.7-70.4  (63.88, 3.43)</t>
  </si>
  <si>
    <t>38.3-57.2  (48.56, 3.77)</t>
  </si>
  <si>
    <t>27.2-57.3  (46.21, 8.91)</t>
  </si>
  <si>
    <t>41-58.7  (51.6, 7.64)</t>
  </si>
  <si>
    <t>1.11-3.85  (2.42, 0.96)</t>
  </si>
  <si>
    <t>0-4.31  (0.54, 0.88)</t>
  </si>
  <si>
    <t>3.1-58  (12.45, 15.5)</t>
  </si>
  <si>
    <t>0.87-11.2  (4.78, 4.58)</t>
  </si>
  <si>
    <t>0-2.61  (0.54, 1)</t>
  </si>
  <si>
    <t>0-25.3  (1.34, 5.14)</t>
  </si>
  <si>
    <t>31.5-243  (97.9, 66)</t>
  </si>
  <si>
    <t>8.66-77  (32.35, 31.59)</t>
  </si>
  <si>
    <t>0-1.28  (0.06, 0.26)</t>
  </si>
  <si>
    <t>0.74-8.71  (3.41, 2.5)</t>
  </si>
  <si>
    <t>0-1.78  (0.7, 0.78)</t>
  </si>
  <si>
    <t>0-0.71  (0.11, 0.22)</t>
  </si>
  <si>
    <t>0-2.62  (0.99, 1.16)</t>
  </si>
  <si>
    <t>3.45-5.66  (4.38, 0.64)</t>
  </si>
  <si>
    <t>2.61-7.63  (4.08, 1)</t>
  </si>
  <si>
    <t>0-2.87  (0.53, 0.8)</t>
  </si>
  <si>
    <t>0-0.5  (0.17, 0.24)</t>
  </si>
  <si>
    <t>0-3.62  (0.59, 1.18)</t>
  </si>
  <si>
    <t>0-2300  (102.14, 468.6)</t>
  </si>
  <si>
    <t>103-1335  (524.78, 378.77)</t>
  </si>
  <si>
    <t>91.3-1110  (433.77, 478.18)</t>
  </si>
  <si>
    <t>0-0.47  (0.04, 0.12)</t>
  </si>
  <si>
    <t>0-205  (15.76, 49.38)</t>
  </si>
  <si>
    <t>5.45-508  (260.22, 163.3)</t>
  </si>
  <si>
    <t>0-5.3  (2.29, 2.22)</t>
  </si>
  <si>
    <t>375-523</t>
  </si>
  <si>
    <t>12.8-15.4</t>
  </si>
  <si>
    <t>41.2-47.2</t>
  </si>
  <si>
    <t>1.92-141</t>
  </si>
  <si>
    <t>0.48-3.4</t>
  </si>
  <si>
    <t>7.95-16.65</t>
  </si>
  <si>
    <t>48.7-77.3</t>
  </si>
  <si>
    <t>1.45-4.47</t>
  </si>
  <si>
    <t>50.1-208</t>
  </si>
  <si>
    <t>52.2-57</t>
  </si>
  <si>
    <t>28.5-92.2</t>
  </si>
  <si>
    <t>83.2-123.7</t>
  </si>
  <si>
    <t>0.32-0.73</t>
  </si>
  <si>
    <t>12.08-27.9</t>
  </si>
  <si>
    <t>129.3-142</t>
  </si>
  <si>
    <t>20.6-23</t>
  </si>
  <si>
    <r>
      <t>SiO</t>
    </r>
    <r>
      <rPr>
        <b/>
        <vertAlign val="subscript"/>
        <sz val="9"/>
        <color rgb="FF000000"/>
        <rFont val="Arial Narrow"/>
        <family val="2"/>
      </rPr>
      <t>2</t>
    </r>
  </si>
  <si>
    <r>
      <t>TiO</t>
    </r>
    <r>
      <rPr>
        <b/>
        <vertAlign val="subscript"/>
        <sz val="9"/>
        <color rgb="FF000000"/>
        <rFont val="Arial Narrow"/>
        <family val="2"/>
      </rPr>
      <t>2</t>
    </r>
  </si>
  <si>
    <r>
      <t>Al</t>
    </r>
    <r>
      <rPr>
        <b/>
        <vertAlign val="subscript"/>
        <sz val="9"/>
        <color rgb="FF000000"/>
        <rFont val="Arial Narrow"/>
        <family val="2"/>
      </rPr>
      <t>2</t>
    </r>
    <r>
      <rPr>
        <b/>
        <sz val="9"/>
        <color rgb="FF000000"/>
        <rFont val="Arial Narrow"/>
        <family val="2"/>
      </rPr>
      <t>O</t>
    </r>
    <r>
      <rPr>
        <b/>
        <vertAlign val="subscript"/>
        <sz val="9"/>
        <color rgb="FF000000"/>
        <rFont val="Arial Narrow"/>
        <family val="2"/>
      </rPr>
      <t>3</t>
    </r>
  </si>
  <si>
    <r>
      <t>Na</t>
    </r>
    <r>
      <rPr>
        <b/>
        <vertAlign val="subscript"/>
        <sz val="9"/>
        <color rgb="FF000000"/>
        <rFont val="Arial Narrow"/>
        <family val="2"/>
      </rPr>
      <t>2</t>
    </r>
    <r>
      <rPr>
        <b/>
        <sz val="9"/>
        <color rgb="FF000000"/>
        <rFont val="Arial Narrow"/>
        <family val="2"/>
      </rPr>
      <t>O</t>
    </r>
  </si>
  <si>
    <r>
      <t>K</t>
    </r>
    <r>
      <rPr>
        <b/>
        <vertAlign val="subscript"/>
        <sz val="9"/>
        <color rgb="FF000000"/>
        <rFont val="Arial Narrow"/>
        <family val="2"/>
      </rPr>
      <t>2</t>
    </r>
    <r>
      <rPr>
        <b/>
        <sz val="9"/>
        <color rgb="FF000000"/>
        <rFont val="Arial Narrow"/>
        <family val="2"/>
      </rPr>
      <t>O</t>
    </r>
  </si>
  <si>
    <t>Appendix 5.B - Pinitization data</t>
  </si>
  <si>
    <t>Related to Chapter 5 "Can retrograde reactions mobilise critical elements?" of E.O.C. thesis "Mobilisation of critical elements during partial melting and retrogression"</t>
  </si>
  <si>
    <t>Comparison of pinite major oxides acquired with scanning electron microscope and/or electronprobe micro analyser with major elements acquired by laser ablation inductively coupled plasma mass spectrometer. The comparison is likely more scattered due to analyses of fine-grained aggregates instead of single crystals.</t>
  </si>
  <si>
    <t>Comparison of cordierite major oxides acquired with scanning electron microscope and/or electron probe micro analyser with major elements acquired by laser ablation inductively coupled plasma mass spectrometer.</t>
  </si>
  <si>
    <r>
      <t>SiO</t>
    </r>
    <r>
      <rPr>
        <b/>
        <vertAlign val="subscript"/>
        <sz val="9"/>
        <color theme="1"/>
        <rFont val="Arial Narrow"/>
        <family val="2"/>
      </rPr>
      <t>2</t>
    </r>
  </si>
  <si>
    <r>
      <t>TiO</t>
    </r>
    <r>
      <rPr>
        <b/>
        <vertAlign val="subscript"/>
        <sz val="9"/>
        <color theme="1"/>
        <rFont val="Arial Narrow"/>
        <family val="2"/>
      </rPr>
      <t>2</t>
    </r>
  </si>
  <si>
    <r>
      <t>Al</t>
    </r>
    <r>
      <rPr>
        <b/>
        <vertAlign val="subscript"/>
        <sz val="9"/>
        <color theme="1"/>
        <rFont val="Arial Narrow"/>
        <family val="2"/>
      </rPr>
      <t>2</t>
    </r>
    <r>
      <rPr>
        <b/>
        <sz val="9"/>
        <color theme="1"/>
        <rFont val="Arial Narrow"/>
        <family val="2"/>
      </rPr>
      <t>O</t>
    </r>
    <r>
      <rPr>
        <b/>
        <vertAlign val="subscript"/>
        <sz val="9"/>
        <color theme="1"/>
        <rFont val="Arial Narrow"/>
        <family val="2"/>
      </rPr>
      <t>3</t>
    </r>
  </si>
  <si>
    <r>
      <t>Na</t>
    </r>
    <r>
      <rPr>
        <b/>
        <vertAlign val="subscript"/>
        <sz val="9"/>
        <color theme="1"/>
        <rFont val="Arial Narrow"/>
        <family val="2"/>
      </rPr>
      <t>2</t>
    </r>
    <r>
      <rPr>
        <b/>
        <sz val="9"/>
        <color theme="1"/>
        <rFont val="Arial Narrow"/>
        <family val="2"/>
      </rPr>
      <t>O</t>
    </r>
  </si>
  <si>
    <r>
      <t>K</t>
    </r>
    <r>
      <rPr>
        <b/>
        <vertAlign val="subscript"/>
        <sz val="9"/>
        <color theme="1"/>
        <rFont val="Arial Narrow"/>
        <family val="2"/>
      </rPr>
      <t>2</t>
    </r>
    <r>
      <rPr>
        <b/>
        <sz val="9"/>
        <color theme="1"/>
        <rFont val="Arial Narrow"/>
        <family val="2"/>
      </rPr>
      <t>O</t>
    </r>
  </si>
  <si>
    <t>element mass (ppm) from LA-ICP-MS (with isotope mass measured)</t>
  </si>
  <si>
    <r>
      <t>Summary of major and trace elements concentration ranges in cordierite and pinite in each sample.</t>
    </r>
    <r>
      <rPr>
        <b/>
        <sz val="12"/>
        <color theme="1"/>
        <rFont val="Arial Narrow"/>
        <family val="2"/>
      </rPr>
      <t xml:space="preserve"> (The number of analyses are given in parentheses next to mineral names, and the number in parentheses after trace element ranges are the mean values.)</t>
    </r>
  </si>
  <si>
    <t>Atoms per formula unit (18 oxygen pfu for Crd; 14 oxygen pfu for pinite)</t>
  </si>
  <si>
    <t>element mass (ppm) from EPMA/EDS-SEM oxides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</si>
</sst>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yyyy\-mm\-dd;@"/>
    <numFmt numFmtId="166" formatCode="0.00000"/>
  </numFmts>
  <fonts count="19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theme="1"/>
      <name val="Arial"/>
      <family val="2"/>
    </font>
    <font>
      <sz val="8"/>
      <name val="Calibri"/>
      <family val="2"/>
      <scheme val="minor"/>
    </font>
    <font>
      <b/>
      <sz val="9"/>
      <color theme="1"/>
      <name val="Arial Narrow"/>
      <family val="2"/>
    </font>
    <font>
      <sz val="9"/>
      <color theme="1"/>
      <name val="Arial Narrow"/>
      <family val="2"/>
    </font>
    <font>
      <b/>
      <sz val="9"/>
      <color rgb="FF000000"/>
      <name val="Arial Narrow"/>
      <family val="2"/>
    </font>
    <font>
      <b/>
      <vertAlign val="subscript"/>
      <sz val="9"/>
      <color rgb="FF000000"/>
      <name val="Arial Narrow"/>
      <family val="2"/>
    </font>
    <font>
      <b/>
      <sz val="16"/>
      <color theme="1"/>
      <name val="Times New Roman"/>
      <family val="1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6"/>
      <color theme="1"/>
      <name val="Arial Narrow"/>
      <family val="2"/>
    </font>
    <font>
      <b/>
      <vertAlign val="subscript"/>
      <sz val="9"/>
      <color theme="1"/>
      <name val="Arial Narrow"/>
      <family val="2"/>
    </font>
    <font>
      <b/>
      <sz val="9"/>
      <color rgb="FFFF0000"/>
      <name val="Arial Narrow"/>
      <family val="2"/>
    </font>
    <font>
      <b/>
      <sz val="16"/>
      <color rgb="FFFF0000"/>
      <name val="Arial Narrow"/>
      <family val="2"/>
    </font>
    <font>
      <b/>
      <sz val="14"/>
      <color rgb="FFFF0000"/>
      <name val="Arial Narrow"/>
      <family val="2"/>
    </font>
    <font>
      <b/>
      <sz val="12"/>
      <color theme="1"/>
      <name val="Arial Narrow"/>
      <family val="2"/>
    </font>
    <font>
      <b/>
      <sz val="14"/>
      <color theme="1"/>
      <name val="Arial Narrow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4">
    <xf numFmtId="0" fontId="0" fillId="0" borderId="0" xfId="0"/>
    <xf numFmtId="2" fontId="2" fillId="0" borderId="0" xfId="0" applyNumberFormat="1" applyFont="1" applyAlignment="1">
      <alignment horizontal="center"/>
    </xf>
    <xf numFmtId="0" fontId="1" fillId="0" borderId="0" xfId="0" applyFont="1" applyAlignment="1">
      <alignment wrapText="1"/>
    </xf>
    <xf numFmtId="0" fontId="1" fillId="0" borderId="0" xfId="0" applyFont="1"/>
    <xf numFmtId="164" fontId="1" fillId="0" borderId="0" xfId="0" applyNumberFormat="1" applyFont="1" applyAlignment="1">
      <alignment wrapText="1"/>
    </xf>
    <xf numFmtId="165" fontId="2" fillId="0" borderId="0" xfId="0" applyNumberFormat="1" applyFont="1" applyAlignment="1">
      <alignment horizontal="center"/>
    </xf>
    <xf numFmtId="0" fontId="0" fillId="0" borderId="0" xfId="0" applyFont="1"/>
    <xf numFmtId="0" fontId="4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4" fillId="0" borderId="3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1" fontId="4" fillId="0" borderId="3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wrapText="1"/>
    </xf>
    <xf numFmtId="1" fontId="5" fillId="0" borderId="3" xfId="0" applyNumberFormat="1" applyFont="1" applyBorder="1" applyAlignment="1">
      <alignment horizontal="center" vertical="center" wrapText="1"/>
    </xf>
    <xf numFmtId="1" fontId="4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1" fontId="5" fillId="0" borderId="0" xfId="0" applyNumberFormat="1" applyFont="1" applyAlignment="1">
      <alignment horizontal="center" vertical="center" wrapText="1"/>
    </xf>
    <xf numFmtId="164" fontId="4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2" fontId="4" fillId="0" borderId="0" xfId="0" applyNumberFormat="1" applyFont="1" applyAlignment="1">
      <alignment horizontal="center" vertical="center" wrapText="1"/>
    </xf>
    <xf numFmtId="2" fontId="5" fillId="0" borderId="0" xfId="0" applyNumberFormat="1" applyFont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Alignment="1">
      <alignment horizontal="center" wrapText="1"/>
    </xf>
    <xf numFmtId="164" fontId="6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/>
    </xf>
    <xf numFmtId="2" fontId="5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 wrapText="1"/>
    </xf>
    <xf numFmtId="164" fontId="6" fillId="0" borderId="1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164" fontId="5" fillId="0" borderId="0" xfId="0" applyNumberFormat="1" applyFont="1" applyAlignment="1">
      <alignment horizontal="center" wrapText="1"/>
    </xf>
    <xf numFmtId="164" fontId="5" fillId="0" borderId="0" xfId="0" applyNumberFormat="1" applyFont="1" applyFill="1" applyBorder="1" applyAlignment="1">
      <alignment horizontal="center"/>
    </xf>
    <xf numFmtId="164" fontId="5" fillId="0" borderId="0" xfId="0" applyNumberFormat="1" applyFont="1" applyFill="1" applyAlignment="1">
      <alignment horizontal="center"/>
    </xf>
    <xf numFmtId="164" fontId="5" fillId="0" borderId="0" xfId="0" applyNumberFormat="1" applyFont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164" fontId="5" fillId="0" borderId="1" xfId="0" applyNumberFormat="1" applyFont="1" applyFill="1" applyBorder="1" applyAlignment="1">
      <alignment horizontal="center"/>
    </xf>
    <xf numFmtId="0" fontId="5" fillId="0" borderId="0" xfId="0" applyFont="1" applyAlignment="1">
      <alignment wrapText="1"/>
    </xf>
    <xf numFmtId="164" fontId="5" fillId="0" borderId="0" xfId="0" applyNumberFormat="1" applyFont="1" applyBorder="1" applyAlignment="1">
      <alignment horizontal="center"/>
    </xf>
    <xf numFmtId="164" fontId="5" fillId="0" borderId="0" xfId="0" applyNumberFormat="1" applyFont="1"/>
    <xf numFmtId="2" fontId="5" fillId="0" borderId="0" xfId="0" applyNumberFormat="1" applyFont="1" applyAlignment="1">
      <alignment horizontal="center"/>
    </xf>
    <xf numFmtId="0" fontId="5" fillId="0" borderId="3" xfId="0" applyFont="1" applyBorder="1" applyAlignment="1">
      <alignment horizontal="center"/>
    </xf>
    <xf numFmtId="164" fontId="5" fillId="0" borderId="0" xfId="0" applyNumberFormat="1" applyFont="1" applyBorder="1" applyAlignment="1">
      <alignment horizontal="center" wrapText="1"/>
    </xf>
    <xf numFmtId="164" fontId="5" fillId="0" borderId="1" xfId="0" applyNumberFormat="1" applyFont="1" applyBorder="1" applyAlignment="1">
      <alignment horizontal="center" wrapText="1"/>
    </xf>
    <xf numFmtId="0" fontId="8" fillId="0" borderId="0" xfId="0" applyFont="1"/>
    <xf numFmtId="0" fontId="9" fillId="0" borderId="0" xfId="0" applyFont="1"/>
    <xf numFmtId="0" fontId="10" fillId="0" borderId="0" xfId="0" applyFont="1"/>
    <xf numFmtId="0" fontId="11" fillId="0" borderId="0" xfId="0" applyFont="1"/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2" fontId="4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164" fontId="4" fillId="0" borderId="0" xfId="0" applyNumberFormat="1" applyFont="1" applyAlignment="1">
      <alignment horizontal="left" vertical="center"/>
    </xf>
    <xf numFmtId="164" fontId="4" fillId="0" borderId="0" xfId="0" applyNumberFormat="1" applyFont="1" applyBorder="1" applyAlignment="1">
      <alignment horizontal="left" vertical="center"/>
    </xf>
    <xf numFmtId="164" fontId="4" fillId="0" borderId="1" xfId="0" applyNumberFormat="1" applyFont="1" applyBorder="1" applyAlignment="1">
      <alignment horizontal="left" vertical="center"/>
    </xf>
    <xf numFmtId="1" fontId="4" fillId="0" borderId="0" xfId="0" applyNumberFormat="1" applyFont="1" applyAlignment="1">
      <alignment horizontal="left" vertical="center"/>
    </xf>
    <xf numFmtId="164" fontId="5" fillId="0" borderId="0" xfId="0" applyNumberFormat="1" applyFont="1" applyAlignment="1">
      <alignment horizontal="left" vertical="center"/>
    </xf>
    <xf numFmtId="2" fontId="5" fillId="0" borderId="0" xfId="0" applyNumberFormat="1" applyFont="1" applyAlignment="1">
      <alignment horizontal="left" vertical="center"/>
    </xf>
    <xf numFmtId="1" fontId="5" fillId="0" borderId="0" xfId="0" applyNumberFormat="1" applyFont="1" applyAlignment="1">
      <alignment horizontal="left" vertical="center"/>
    </xf>
    <xf numFmtId="2" fontId="14" fillId="0" borderId="0" xfId="0" applyNumberFormat="1" applyFont="1" applyAlignment="1">
      <alignment vertical="center"/>
    </xf>
    <xf numFmtId="0" fontId="12" fillId="0" borderId="0" xfId="0" applyFont="1" applyAlignment="1">
      <alignment horizontal="left" vertical="center" wrapText="1"/>
    </xf>
    <xf numFmtId="164" fontId="5" fillId="0" borderId="0" xfId="0" applyNumberFormat="1" applyFont="1" applyAlignment="1">
      <alignment horizontal="left"/>
    </xf>
    <xf numFmtId="0" fontId="16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166" fontId="5" fillId="0" borderId="0" xfId="0" applyNumberFormat="1" applyFont="1" applyAlignment="1">
      <alignment horizontal="left" vertical="center"/>
    </xf>
    <xf numFmtId="0" fontId="4" fillId="0" borderId="3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/>
    </xf>
    <xf numFmtId="0" fontId="12" fillId="0" borderId="0" xfId="0" applyFont="1" applyAlignment="1">
      <alignment horizontal="left" vertical="center"/>
    </xf>
    <xf numFmtId="164" fontId="4" fillId="0" borderId="0" xfId="0" applyNumberFormat="1" applyFont="1" applyAlignment="1">
      <alignment horizontal="left" vertical="center"/>
    </xf>
    <xf numFmtId="2" fontId="4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0" fontId="12" fillId="0" borderId="0" xfId="0" applyFont="1" applyBorder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 wrapText="1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Mg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'3'!$F$4:$F$64</c:f>
              <c:numCache>
                <c:formatCode>0</c:formatCode>
                <c:ptCount val="61"/>
                <c:pt idx="0">
                  <c:v>50092.68087935423</c:v>
                </c:pt>
                <c:pt idx="1">
                  <c:v>50159.022410534002</c:v>
                </c:pt>
                <c:pt idx="2">
                  <c:v>49352.068149456485</c:v>
                </c:pt>
                <c:pt idx="3">
                  <c:v>48878.630858764518</c:v>
                </c:pt>
                <c:pt idx="4">
                  <c:v>50273.61232802632</c:v>
                </c:pt>
                <c:pt idx="5">
                  <c:v>48288.191231264609</c:v>
                </c:pt>
                <c:pt idx="6">
                  <c:v>49019.154283899843</c:v>
                </c:pt>
                <c:pt idx="7">
                  <c:v>48753.788159180782</c:v>
                </c:pt>
                <c:pt idx="8">
                  <c:v>51203.59997420085</c:v>
                </c:pt>
                <c:pt idx="9">
                  <c:v>48972.112107245091</c:v>
                </c:pt>
                <c:pt idx="10">
                  <c:v>49394.285487479967</c:v>
                </c:pt>
                <c:pt idx="11">
                  <c:v>43001.3743010662</c:v>
                </c:pt>
                <c:pt idx="13">
                  <c:v>50057.700799277634</c:v>
                </c:pt>
                <c:pt idx="14">
                  <c:v>47584.971000759098</c:v>
                </c:pt>
                <c:pt idx="16">
                  <c:v>46800.934723180042</c:v>
                </c:pt>
                <c:pt idx="17">
                  <c:v>42760.132369503415</c:v>
                </c:pt>
                <c:pt idx="18">
                  <c:v>43242.616232628992</c:v>
                </c:pt>
                <c:pt idx="19">
                  <c:v>42337.958989268547</c:v>
                </c:pt>
                <c:pt idx="21">
                  <c:v>51669.800006945923</c:v>
                </c:pt>
                <c:pt idx="22">
                  <c:v>50096.299508327676</c:v>
                </c:pt>
                <c:pt idx="23">
                  <c:v>49957.585397679075</c:v>
                </c:pt>
                <c:pt idx="24">
                  <c:v>49766.401166915566</c:v>
                </c:pt>
                <c:pt idx="25">
                  <c:v>45890.246431530541</c:v>
                </c:pt>
                <c:pt idx="26">
                  <c:v>47607.888984257559</c:v>
                </c:pt>
                <c:pt idx="27">
                  <c:v>45896.880584648512</c:v>
                </c:pt>
                <c:pt idx="28">
                  <c:v>48742.329167431541</c:v>
                </c:pt>
                <c:pt idx="29">
                  <c:v>45776.862723696031</c:v>
                </c:pt>
                <c:pt idx="30">
                  <c:v>49101.779645460105</c:v>
                </c:pt>
                <c:pt idx="31">
                  <c:v>52303.663182127151</c:v>
                </c:pt>
                <c:pt idx="32">
                  <c:v>51679.449684208434</c:v>
                </c:pt>
                <c:pt idx="33">
                  <c:v>50059.510113764343</c:v>
                </c:pt>
                <c:pt idx="34">
                  <c:v>50724.734740048734</c:v>
                </c:pt>
                <c:pt idx="35">
                  <c:v>50154.197571902747</c:v>
                </c:pt>
                <c:pt idx="36">
                  <c:v>50386.99603586083</c:v>
                </c:pt>
                <c:pt idx="37">
                  <c:v>47994.479179586917</c:v>
                </c:pt>
                <c:pt idx="38">
                  <c:v>47744.793780419437</c:v>
                </c:pt>
                <c:pt idx="39">
                  <c:v>48911.801624354404</c:v>
                </c:pt>
                <c:pt idx="40">
                  <c:v>48791.180658573008</c:v>
                </c:pt>
                <c:pt idx="41">
                  <c:v>47162.797620524223</c:v>
                </c:pt>
                <c:pt idx="42">
                  <c:v>47223.108103414917</c:v>
                </c:pt>
                <c:pt idx="43">
                  <c:v>47405.245761744824</c:v>
                </c:pt>
                <c:pt idx="44">
                  <c:v>60323.751196931895</c:v>
                </c:pt>
                <c:pt idx="45">
                  <c:v>58678.481223673705</c:v>
                </c:pt>
                <c:pt idx="46">
                  <c:v>58983.049162271716</c:v>
                </c:pt>
                <c:pt idx="47">
                  <c:v>59313.550608512734</c:v>
                </c:pt>
                <c:pt idx="48">
                  <c:v>59226.100408321225</c:v>
                </c:pt>
                <c:pt idx="49">
                  <c:v>59882.881567000899</c:v>
                </c:pt>
                <c:pt idx="50">
                  <c:v>59493.87895235591</c:v>
                </c:pt>
                <c:pt idx="51">
                  <c:v>59244.796658017338</c:v>
                </c:pt>
                <c:pt idx="52">
                  <c:v>56108.651547701156</c:v>
                </c:pt>
                <c:pt idx="53">
                  <c:v>59306.916455394763</c:v>
                </c:pt>
                <c:pt idx="54">
                  <c:v>48855.10977043715</c:v>
                </c:pt>
                <c:pt idx="55">
                  <c:v>58197.203570205944</c:v>
                </c:pt>
                <c:pt idx="56">
                  <c:v>60307.467366551398</c:v>
                </c:pt>
                <c:pt idx="57">
                  <c:v>46875.116617135609</c:v>
                </c:pt>
                <c:pt idx="58">
                  <c:v>49194.05468428287</c:v>
                </c:pt>
                <c:pt idx="59">
                  <c:v>41575.031380701243</c:v>
                </c:pt>
                <c:pt idx="60">
                  <c:v>47651.312531938856</c:v>
                </c:pt>
              </c:numCache>
            </c:numRef>
          </c:xVal>
          <c:yVal>
            <c:numRef>
              <c:f>'3'!$O$4:$O$64</c:f>
              <c:numCache>
                <c:formatCode>0</c:formatCode>
                <c:ptCount val="61"/>
                <c:pt idx="0">
                  <c:v>78600</c:v>
                </c:pt>
                <c:pt idx="1">
                  <c:v>76700</c:v>
                </c:pt>
                <c:pt idx="2">
                  <c:v>77300</c:v>
                </c:pt>
                <c:pt idx="3">
                  <c:v>75900</c:v>
                </c:pt>
                <c:pt idx="4">
                  <c:v>76500</c:v>
                </c:pt>
                <c:pt idx="5">
                  <c:v>73200</c:v>
                </c:pt>
                <c:pt idx="6">
                  <c:v>74600</c:v>
                </c:pt>
                <c:pt idx="7">
                  <c:v>74700</c:v>
                </c:pt>
                <c:pt idx="8">
                  <c:v>77600</c:v>
                </c:pt>
                <c:pt idx="9">
                  <c:v>72100</c:v>
                </c:pt>
                <c:pt idx="10">
                  <c:v>75600</c:v>
                </c:pt>
                <c:pt idx="11">
                  <c:v>64200</c:v>
                </c:pt>
                <c:pt idx="12">
                  <c:v>64000</c:v>
                </c:pt>
                <c:pt idx="13">
                  <c:v>75000</c:v>
                </c:pt>
                <c:pt idx="14">
                  <c:v>72600</c:v>
                </c:pt>
                <c:pt idx="15">
                  <c:v>74900</c:v>
                </c:pt>
                <c:pt idx="16">
                  <c:v>71400</c:v>
                </c:pt>
                <c:pt idx="17">
                  <c:v>68600</c:v>
                </c:pt>
                <c:pt idx="18">
                  <c:v>68600</c:v>
                </c:pt>
                <c:pt idx="19">
                  <c:v>70600</c:v>
                </c:pt>
                <c:pt idx="20">
                  <c:v>53800</c:v>
                </c:pt>
                <c:pt idx="21">
                  <c:v>74800</c:v>
                </c:pt>
                <c:pt idx="22">
                  <c:v>74300</c:v>
                </c:pt>
                <c:pt idx="23">
                  <c:v>78100</c:v>
                </c:pt>
                <c:pt idx="24">
                  <c:v>74100</c:v>
                </c:pt>
                <c:pt idx="25">
                  <c:v>75300</c:v>
                </c:pt>
                <c:pt idx="26">
                  <c:v>73800</c:v>
                </c:pt>
                <c:pt idx="27">
                  <c:v>66000</c:v>
                </c:pt>
                <c:pt idx="28">
                  <c:v>75700</c:v>
                </c:pt>
                <c:pt idx="29">
                  <c:v>72400</c:v>
                </c:pt>
                <c:pt idx="30">
                  <c:v>76100</c:v>
                </c:pt>
                <c:pt idx="31">
                  <c:v>80300</c:v>
                </c:pt>
                <c:pt idx="32">
                  <c:v>78900</c:v>
                </c:pt>
                <c:pt idx="33">
                  <c:v>78400</c:v>
                </c:pt>
                <c:pt idx="34">
                  <c:v>73900</c:v>
                </c:pt>
                <c:pt idx="35">
                  <c:v>73600</c:v>
                </c:pt>
                <c:pt idx="36">
                  <c:v>79800</c:v>
                </c:pt>
                <c:pt idx="37">
                  <c:v>70100</c:v>
                </c:pt>
                <c:pt idx="38">
                  <c:v>72600</c:v>
                </c:pt>
                <c:pt idx="39">
                  <c:v>76600</c:v>
                </c:pt>
                <c:pt idx="40">
                  <c:v>67100</c:v>
                </c:pt>
                <c:pt idx="41">
                  <c:v>69700</c:v>
                </c:pt>
                <c:pt idx="42">
                  <c:v>54000</c:v>
                </c:pt>
                <c:pt idx="43">
                  <c:v>64300</c:v>
                </c:pt>
                <c:pt idx="44">
                  <c:v>88700</c:v>
                </c:pt>
                <c:pt idx="45">
                  <c:v>87800</c:v>
                </c:pt>
                <c:pt idx="46">
                  <c:v>89500</c:v>
                </c:pt>
                <c:pt idx="47">
                  <c:v>85300</c:v>
                </c:pt>
                <c:pt idx="48">
                  <c:v>90100</c:v>
                </c:pt>
                <c:pt idx="49">
                  <c:v>94100</c:v>
                </c:pt>
                <c:pt idx="50">
                  <c:v>91100</c:v>
                </c:pt>
                <c:pt idx="51">
                  <c:v>89100</c:v>
                </c:pt>
                <c:pt idx="52">
                  <c:v>83900</c:v>
                </c:pt>
                <c:pt idx="53">
                  <c:v>88600</c:v>
                </c:pt>
                <c:pt idx="54">
                  <c:v>92100</c:v>
                </c:pt>
                <c:pt idx="55">
                  <c:v>86600</c:v>
                </c:pt>
                <c:pt idx="56">
                  <c:v>91200</c:v>
                </c:pt>
                <c:pt idx="57">
                  <c:v>9200</c:v>
                </c:pt>
                <c:pt idx="58">
                  <c:v>26800</c:v>
                </c:pt>
                <c:pt idx="59">
                  <c:v>67000</c:v>
                </c:pt>
                <c:pt idx="60">
                  <c:v>71600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86F-4E5D-BFBE-893913FDA797}"/>
            </c:ext>
          </c:extLst>
        </c:ser>
        <c:ser>
          <c:idx val="2"/>
          <c:order val="1"/>
          <c:tx>
            <c:v>Al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'3'!$G$4:$G$64</c:f>
              <c:numCache>
                <c:formatCode>0</c:formatCode>
                <c:ptCount val="61"/>
                <c:pt idx="0">
                  <c:v>177329.03193567751</c:v>
                </c:pt>
                <c:pt idx="1">
                  <c:v>179443.38705311433</c:v>
                </c:pt>
                <c:pt idx="2">
                  <c:v>178283.2703028211</c:v>
                </c:pt>
                <c:pt idx="3">
                  <c:v>176688.63902151017</c:v>
                </c:pt>
                <c:pt idx="4">
                  <c:v>176692.34377390615</c:v>
                </c:pt>
                <c:pt idx="5">
                  <c:v>177532.79331745801</c:v>
                </c:pt>
                <c:pt idx="6">
                  <c:v>176663.23500508038</c:v>
                </c:pt>
                <c:pt idx="7">
                  <c:v>178058.86815769138</c:v>
                </c:pt>
                <c:pt idx="8">
                  <c:v>176822.53935810877</c:v>
                </c:pt>
                <c:pt idx="9">
                  <c:v>175975.73881044949</c:v>
                </c:pt>
                <c:pt idx="10">
                  <c:v>177034.23949502362</c:v>
                </c:pt>
                <c:pt idx="11">
                  <c:v>170736.16042180752</c:v>
                </c:pt>
                <c:pt idx="13">
                  <c:v>180686.06685680436</c:v>
                </c:pt>
                <c:pt idx="14">
                  <c:v>170736.16042180752</c:v>
                </c:pt>
                <c:pt idx="16">
                  <c:v>175869.88874199206</c:v>
                </c:pt>
                <c:pt idx="17">
                  <c:v>169465.9596003186</c:v>
                </c:pt>
                <c:pt idx="18">
                  <c:v>172906.08682518449</c:v>
                </c:pt>
                <c:pt idx="19">
                  <c:v>172482.68655135485</c:v>
                </c:pt>
                <c:pt idx="21">
                  <c:v>178674.91555611353</c:v>
                </c:pt>
                <c:pt idx="22">
                  <c:v>176897.69290671358</c:v>
                </c:pt>
                <c:pt idx="23">
                  <c:v>176484.34838938736</c:v>
                </c:pt>
                <c:pt idx="24">
                  <c:v>176632.00923488545</c:v>
                </c:pt>
                <c:pt idx="25">
                  <c:v>175802.14469817933</c:v>
                </c:pt>
                <c:pt idx="26">
                  <c:v>178856.97767386027</c:v>
                </c:pt>
                <c:pt idx="27">
                  <c:v>178675.44480645581</c:v>
                </c:pt>
                <c:pt idx="28">
                  <c:v>177921.26306869675</c:v>
                </c:pt>
                <c:pt idx="29">
                  <c:v>178384.35711819795</c:v>
                </c:pt>
                <c:pt idx="30">
                  <c:v>178029.2301385233</c:v>
                </c:pt>
                <c:pt idx="31">
                  <c:v>180775.51016465086</c:v>
                </c:pt>
                <c:pt idx="32">
                  <c:v>178657.97954516034</c:v>
                </c:pt>
                <c:pt idx="33">
                  <c:v>180701.94436707298</c:v>
                </c:pt>
                <c:pt idx="34">
                  <c:v>179976.87139813972</c:v>
                </c:pt>
                <c:pt idx="35">
                  <c:v>178525.13770924628</c:v>
                </c:pt>
                <c:pt idx="36">
                  <c:v>180126.11999466465</c:v>
                </c:pt>
                <c:pt idx="37">
                  <c:v>180286.48284837764</c:v>
                </c:pt>
                <c:pt idx="38">
                  <c:v>177666.69365405664</c:v>
                </c:pt>
                <c:pt idx="39">
                  <c:v>177298.86466616715</c:v>
                </c:pt>
                <c:pt idx="40">
                  <c:v>176240.36398159302</c:v>
                </c:pt>
                <c:pt idx="41">
                  <c:v>176769.61432388009</c:v>
                </c:pt>
                <c:pt idx="42">
                  <c:v>177298.86466616715</c:v>
                </c:pt>
                <c:pt idx="43">
                  <c:v>175036.31945288993</c:v>
                </c:pt>
                <c:pt idx="44">
                  <c:v>181458.2431062012</c:v>
                </c:pt>
                <c:pt idx="45">
                  <c:v>180084.30921762396</c:v>
                </c:pt>
                <c:pt idx="46">
                  <c:v>179177.70338128621</c:v>
                </c:pt>
                <c:pt idx="47">
                  <c:v>180479.6592233124</c:v>
                </c:pt>
                <c:pt idx="48">
                  <c:v>179335.41998328778</c:v>
                </c:pt>
                <c:pt idx="49">
                  <c:v>181828.71834580216</c:v>
                </c:pt>
                <c:pt idx="50">
                  <c:v>180590.27254485042</c:v>
                </c:pt>
                <c:pt idx="51">
                  <c:v>180183.27903163165</c:v>
                </c:pt>
                <c:pt idx="52">
                  <c:v>178439.92840413807</c:v>
                </c:pt>
                <c:pt idx="53">
                  <c:v>180984.56404985426</c:v>
                </c:pt>
                <c:pt idx="54">
                  <c:v>189518.72581923322</c:v>
                </c:pt>
                <c:pt idx="55">
                  <c:v>179567.76088355176</c:v>
                </c:pt>
                <c:pt idx="56">
                  <c:v>181903.34264406463</c:v>
                </c:pt>
                <c:pt idx="57">
                  <c:v>176877.05214336433</c:v>
                </c:pt>
                <c:pt idx="58">
                  <c:v>175771.44817832668</c:v>
                </c:pt>
                <c:pt idx="59">
                  <c:v>197775.56040925373</c:v>
                </c:pt>
                <c:pt idx="60">
                  <c:v>177741.84720266142</c:v>
                </c:pt>
              </c:numCache>
            </c:numRef>
          </c:xVal>
          <c:yVal>
            <c:numRef>
              <c:f>'3'!$P$4:$P$64</c:f>
              <c:numCache>
                <c:formatCode>0</c:formatCode>
                <c:ptCount val="61"/>
                <c:pt idx="0">
                  <c:v>305000</c:v>
                </c:pt>
                <c:pt idx="1">
                  <c:v>292000</c:v>
                </c:pt>
                <c:pt idx="2">
                  <c:v>298000</c:v>
                </c:pt>
                <c:pt idx="3">
                  <c:v>296000</c:v>
                </c:pt>
                <c:pt idx="4">
                  <c:v>298000</c:v>
                </c:pt>
                <c:pt idx="5">
                  <c:v>291000</c:v>
                </c:pt>
                <c:pt idx="6">
                  <c:v>293000</c:v>
                </c:pt>
                <c:pt idx="7">
                  <c:v>282000</c:v>
                </c:pt>
                <c:pt idx="8">
                  <c:v>301800</c:v>
                </c:pt>
                <c:pt idx="9">
                  <c:v>284800</c:v>
                </c:pt>
                <c:pt idx="10">
                  <c:v>295800</c:v>
                </c:pt>
                <c:pt idx="11">
                  <c:v>285000</c:v>
                </c:pt>
                <c:pt idx="12">
                  <c:v>286000</c:v>
                </c:pt>
                <c:pt idx="13">
                  <c:v>304000</c:v>
                </c:pt>
                <c:pt idx="14">
                  <c:v>276000</c:v>
                </c:pt>
                <c:pt idx="15">
                  <c:v>288000</c:v>
                </c:pt>
                <c:pt idx="16">
                  <c:v>306000</c:v>
                </c:pt>
                <c:pt idx="17">
                  <c:v>291100</c:v>
                </c:pt>
                <c:pt idx="18">
                  <c:v>276900</c:v>
                </c:pt>
                <c:pt idx="19">
                  <c:v>309500</c:v>
                </c:pt>
                <c:pt idx="20">
                  <c:v>241000</c:v>
                </c:pt>
                <c:pt idx="21">
                  <c:v>290900</c:v>
                </c:pt>
                <c:pt idx="22">
                  <c:v>289000</c:v>
                </c:pt>
                <c:pt idx="23">
                  <c:v>300000</c:v>
                </c:pt>
                <c:pt idx="24">
                  <c:v>298000</c:v>
                </c:pt>
                <c:pt idx="25">
                  <c:v>310000</c:v>
                </c:pt>
                <c:pt idx="26">
                  <c:v>281000</c:v>
                </c:pt>
                <c:pt idx="27">
                  <c:v>289000</c:v>
                </c:pt>
                <c:pt idx="28">
                  <c:v>309000</c:v>
                </c:pt>
                <c:pt idx="29">
                  <c:v>294000</c:v>
                </c:pt>
                <c:pt idx="30">
                  <c:v>293000</c:v>
                </c:pt>
                <c:pt idx="31">
                  <c:v>302000</c:v>
                </c:pt>
                <c:pt idx="32">
                  <c:v>303000</c:v>
                </c:pt>
                <c:pt idx="33">
                  <c:v>295000</c:v>
                </c:pt>
                <c:pt idx="34">
                  <c:v>285000</c:v>
                </c:pt>
                <c:pt idx="35">
                  <c:v>292000</c:v>
                </c:pt>
                <c:pt idx="36">
                  <c:v>306000</c:v>
                </c:pt>
                <c:pt idx="37">
                  <c:v>315000</c:v>
                </c:pt>
                <c:pt idx="38">
                  <c:v>289000</c:v>
                </c:pt>
                <c:pt idx="39">
                  <c:v>294700</c:v>
                </c:pt>
                <c:pt idx="40">
                  <c:v>279400</c:v>
                </c:pt>
                <c:pt idx="41">
                  <c:v>292500</c:v>
                </c:pt>
                <c:pt idx="42">
                  <c:v>308000</c:v>
                </c:pt>
                <c:pt idx="43">
                  <c:v>281700</c:v>
                </c:pt>
                <c:pt idx="44">
                  <c:v>283000</c:v>
                </c:pt>
                <c:pt idx="45">
                  <c:v>285000</c:v>
                </c:pt>
                <c:pt idx="46">
                  <c:v>279000</c:v>
                </c:pt>
                <c:pt idx="47">
                  <c:v>277000</c:v>
                </c:pt>
                <c:pt idx="48">
                  <c:v>287000</c:v>
                </c:pt>
                <c:pt idx="49">
                  <c:v>294000</c:v>
                </c:pt>
                <c:pt idx="50">
                  <c:v>292000</c:v>
                </c:pt>
                <c:pt idx="51">
                  <c:v>281000</c:v>
                </c:pt>
                <c:pt idx="52">
                  <c:v>282000</c:v>
                </c:pt>
                <c:pt idx="53">
                  <c:v>292000</c:v>
                </c:pt>
                <c:pt idx="54">
                  <c:v>304000</c:v>
                </c:pt>
                <c:pt idx="55">
                  <c:v>287000</c:v>
                </c:pt>
                <c:pt idx="56">
                  <c:v>286000</c:v>
                </c:pt>
                <c:pt idx="57">
                  <c:v>408000</c:v>
                </c:pt>
                <c:pt idx="58">
                  <c:v>301000</c:v>
                </c:pt>
                <c:pt idx="59">
                  <c:v>307000</c:v>
                </c:pt>
                <c:pt idx="60">
                  <c:v>299000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86F-4E5D-BFBE-893913FDA797}"/>
            </c:ext>
          </c:extLst>
        </c:ser>
        <c:ser>
          <c:idx val="6"/>
          <c:order val="2"/>
          <c:tx>
            <c:v>Fe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'3'!$L$4:$L$64</c:f>
              <c:numCache>
                <c:formatCode>0</c:formatCode>
                <c:ptCount val="61"/>
                <c:pt idx="0">
                  <c:v>64376.123132126319</c:v>
                </c:pt>
                <c:pt idx="1">
                  <c:v>62826.164915709065</c:v>
                </c:pt>
                <c:pt idx="2">
                  <c:v>64320.934048191702</c:v>
                </c:pt>
                <c:pt idx="3">
                  <c:v>64921.018172100477</c:v>
                </c:pt>
                <c:pt idx="4">
                  <c:v>63156.522108275436</c:v>
                </c:pt>
                <c:pt idx="5">
                  <c:v>65901.984706262243</c:v>
                </c:pt>
                <c:pt idx="6">
                  <c:v>64646.627374510077</c:v>
                </c:pt>
                <c:pt idx="7">
                  <c:v>65057.047604333697</c:v>
                </c:pt>
                <c:pt idx="8">
                  <c:v>64516.816430607527</c:v>
                </c:pt>
                <c:pt idx="9">
                  <c:v>64050.429805807944</c:v>
                </c:pt>
                <c:pt idx="10">
                  <c:v>61252.110057010512</c:v>
                </c:pt>
                <c:pt idx="11">
                  <c:v>72056.73353153393</c:v>
                </c:pt>
                <c:pt idx="13">
                  <c:v>65760.514096739716</c:v>
                </c:pt>
                <c:pt idx="14">
                  <c:v>65605.051888473186</c:v>
                </c:pt>
                <c:pt idx="16">
                  <c:v>70579.842553001959</c:v>
                </c:pt>
                <c:pt idx="17">
                  <c:v>72989.506781133096</c:v>
                </c:pt>
                <c:pt idx="18">
                  <c:v>72367.657948066975</c:v>
                </c:pt>
                <c:pt idx="19">
                  <c:v>71745.809115000884</c:v>
                </c:pt>
                <c:pt idx="21">
                  <c:v>61774.463076786029</c:v>
                </c:pt>
                <c:pt idx="22">
                  <c:v>66845.640310440052</c:v>
                </c:pt>
                <c:pt idx="23">
                  <c:v>65637.698952209161</c:v>
                </c:pt>
                <c:pt idx="24">
                  <c:v>65559.190537034578</c:v>
                </c:pt>
                <c:pt idx="25">
                  <c:v>70186.52316608766</c:v>
                </c:pt>
                <c:pt idx="26">
                  <c:v>71384.359480781219</c:v>
                </c:pt>
                <c:pt idx="27">
                  <c:v>76809.990549282928</c:v>
                </c:pt>
                <c:pt idx="28">
                  <c:v>67347.005932099593</c:v>
                </c:pt>
                <c:pt idx="29">
                  <c:v>74122.82627939606</c:v>
                </c:pt>
                <c:pt idx="30">
                  <c:v>67693.686656533944</c:v>
                </c:pt>
                <c:pt idx="31">
                  <c:v>62571.984205193294</c:v>
                </c:pt>
                <c:pt idx="32">
                  <c:v>61807.110140521996</c:v>
                </c:pt>
                <c:pt idx="33">
                  <c:v>64554.904671632816</c:v>
                </c:pt>
                <c:pt idx="34">
                  <c:v>66885.283173548014</c:v>
                </c:pt>
                <c:pt idx="35">
                  <c:v>65687.446858854441</c:v>
                </c:pt>
                <c:pt idx="36">
                  <c:v>66127.404908248704</c:v>
                </c:pt>
                <c:pt idx="37">
                  <c:v>71363.372082665242</c:v>
                </c:pt>
                <c:pt idx="38">
                  <c:v>71232.006516680034</c:v>
                </c:pt>
                <c:pt idx="39">
                  <c:v>70502.111448868702</c:v>
                </c:pt>
                <c:pt idx="40">
                  <c:v>71279.422490201323</c:v>
                </c:pt>
                <c:pt idx="41">
                  <c:v>73067.237885266353</c:v>
                </c:pt>
                <c:pt idx="42">
                  <c:v>72367.657948066975</c:v>
                </c:pt>
                <c:pt idx="43">
                  <c:v>74028.771643394794</c:v>
                </c:pt>
                <c:pt idx="44">
                  <c:v>46351.8347057055</c:v>
                </c:pt>
                <c:pt idx="45">
                  <c:v>48109.334970158554</c:v>
                </c:pt>
                <c:pt idx="46">
                  <c:v>46812.780153215746</c:v>
                </c:pt>
                <c:pt idx="47">
                  <c:v>46604.460794138606</c:v>
                </c:pt>
                <c:pt idx="48">
                  <c:v>46314.523775721536</c:v>
                </c:pt>
                <c:pt idx="49">
                  <c:v>44782.443713254943</c:v>
                </c:pt>
                <c:pt idx="50">
                  <c:v>45818.599331351325</c:v>
                </c:pt>
                <c:pt idx="51">
                  <c:v>48427.255186063601</c:v>
                </c:pt>
                <c:pt idx="52">
                  <c:v>53648.453450694811</c:v>
                </c:pt>
                <c:pt idx="53">
                  <c:v>45764.187558458041</c:v>
                </c:pt>
                <c:pt idx="54">
                  <c:v>35596.959137827369</c:v>
                </c:pt>
                <c:pt idx="55">
                  <c:v>49114.398146601641</c:v>
                </c:pt>
                <c:pt idx="56">
                  <c:v>46536.834733542666</c:v>
                </c:pt>
                <c:pt idx="57">
                  <c:v>60161.542666020847</c:v>
                </c:pt>
                <c:pt idx="58">
                  <c:v>60673.013331217706</c:v>
                </c:pt>
                <c:pt idx="59">
                  <c:v>50547.759706818993</c:v>
                </c:pt>
                <c:pt idx="60">
                  <c:v>63434.799461072507</c:v>
                </c:pt>
              </c:numCache>
            </c:numRef>
          </c:xVal>
          <c:yVal>
            <c:numRef>
              <c:f>'3'!$U$4:$U$64</c:f>
              <c:numCache>
                <c:formatCode>0</c:formatCode>
                <c:ptCount val="61"/>
                <c:pt idx="0">
                  <c:v>78600</c:v>
                </c:pt>
                <c:pt idx="3">
                  <c:v>82600</c:v>
                </c:pt>
                <c:pt idx="4">
                  <c:v>76400</c:v>
                </c:pt>
                <c:pt idx="5">
                  <c:v>78900</c:v>
                </c:pt>
                <c:pt idx="6">
                  <c:v>79000</c:v>
                </c:pt>
                <c:pt idx="7">
                  <c:v>79100</c:v>
                </c:pt>
                <c:pt idx="8">
                  <c:v>78200</c:v>
                </c:pt>
                <c:pt idx="9">
                  <c:v>75000</c:v>
                </c:pt>
                <c:pt idx="10">
                  <c:v>73200</c:v>
                </c:pt>
                <c:pt idx="11">
                  <c:v>90200</c:v>
                </c:pt>
                <c:pt idx="12">
                  <c:v>87100</c:v>
                </c:pt>
                <c:pt idx="13">
                  <c:v>84300</c:v>
                </c:pt>
                <c:pt idx="14">
                  <c:v>79700</c:v>
                </c:pt>
                <c:pt idx="15">
                  <c:v>81800</c:v>
                </c:pt>
                <c:pt idx="16">
                  <c:v>83300</c:v>
                </c:pt>
                <c:pt idx="17">
                  <c:v>102000</c:v>
                </c:pt>
                <c:pt idx="18">
                  <c:v>101400</c:v>
                </c:pt>
                <c:pt idx="19">
                  <c:v>88100</c:v>
                </c:pt>
                <c:pt idx="20">
                  <c:v>73100</c:v>
                </c:pt>
                <c:pt idx="22">
                  <c:v>84800</c:v>
                </c:pt>
                <c:pt idx="23">
                  <c:v>88200</c:v>
                </c:pt>
                <c:pt idx="24">
                  <c:v>86500</c:v>
                </c:pt>
                <c:pt idx="26">
                  <c:v>87600</c:v>
                </c:pt>
                <c:pt idx="27">
                  <c:v>89900</c:v>
                </c:pt>
                <c:pt idx="29">
                  <c:v>94400</c:v>
                </c:pt>
                <c:pt idx="30">
                  <c:v>82800</c:v>
                </c:pt>
                <c:pt idx="31">
                  <c:v>75900</c:v>
                </c:pt>
                <c:pt idx="33">
                  <c:v>78000</c:v>
                </c:pt>
                <c:pt idx="35">
                  <c:v>85300</c:v>
                </c:pt>
                <c:pt idx="38">
                  <c:v>88200</c:v>
                </c:pt>
                <c:pt idx="39">
                  <c:v>79300</c:v>
                </c:pt>
                <c:pt idx="40">
                  <c:v>78800</c:v>
                </c:pt>
                <c:pt idx="41">
                  <c:v>82200</c:v>
                </c:pt>
                <c:pt idx="42">
                  <c:v>98000</c:v>
                </c:pt>
                <c:pt idx="43">
                  <c:v>77500</c:v>
                </c:pt>
                <c:pt idx="44">
                  <c:v>52500</c:v>
                </c:pt>
                <c:pt idx="45">
                  <c:v>55800</c:v>
                </c:pt>
                <c:pt idx="46">
                  <c:v>51400</c:v>
                </c:pt>
                <c:pt idx="47">
                  <c:v>54100</c:v>
                </c:pt>
                <c:pt idx="48">
                  <c:v>50400</c:v>
                </c:pt>
                <c:pt idx="49">
                  <c:v>54400</c:v>
                </c:pt>
                <c:pt idx="50">
                  <c:v>52500</c:v>
                </c:pt>
                <c:pt idx="51">
                  <c:v>53900</c:v>
                </c:pt>
                <c:pt idx="52">
                  <c:v>60700</c:v>
                </c:pt>
                <c:pt idx="53">
                  <c:v>52500</c:v>
                </c:pt>
                <c:pt idx="54">
                  <c:v>52100</c:v>
                </c:pt>
                <c:pt idx="55">
                  <c:v>59700</c:v>
                </c:pt>
                <c:pt idx="56">
                  <c:v>56100</c:v>
                </c:pt>
                <c:pt idx="58">
                  <c:v>42200</c:v>
                </c:pt>
                <c:pt idx="59">
                  <c:v>63700</c:v>
                </c:pt>
                <c:pt idx="60">
                  <c:v>70800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86F-4E5D-BFBE-893913FDA797}"/>
            </c:ext>
          </c:extLst>
        </c:ser>
        <c:ser>
          <c:idx val="1"/>
          <c:order val="3"/>
          <c:tx>
            <c:v>Na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'3'!$E$4:$E$64</c:f>
              <c:numCache>
                <c:formatCode>0</c:formatCode>
                <c:ptCount val="61"/>
                <c:pt idx="0">
                  <c:v>1485.9410251859504</c:v>
                </c:pt>
                <c:pt idx="1">
                  <c:v>1780.4585424095258</c:v>
                </c:pt>
                <c:pt idx="2">
                  <c:v>1605.3801190725892</c:v>
                </c:pt>
                <c:pt idx="3">
                  <c:v>2035.657600154891</c:v>
                </c:pt>
                <c:pt idx="4">
                  <c:v>1704.7890543571209</c:v>
                </c:pt>
                <c:pt idx="5">
                  <c:v>1686.9844689330255</c:v>
                </c:pt>
                <c:pt idx="6">
                  <c:v>1633.5707126607401</c:v>
                </c:pt>
                <c:pt idx="7">
                  <c:v>1604.6382613465851</c:v>
                </c:pt>
                <c:pt idx="8">
                  <c:v>1261.1581342067477</c:v>
                </c:pt>
                <c:pt idx="9">
                  <c:v>1557.901224608335</c:v>
                </c:pt>
                <c:pt idx="10">
                  <c:v>1409.5296794075412</c:v>
                </c:pt>
                <c:pt idx="11">
                  <c:v>890.22927120476288</c:v>
                </c:pt>
                <c:pt idx="13">
                  <c:v>2077.2016328111135</c:v>
                </c:pt>
                <c:pt idx="14">
                  <c:v>964.41504380515994</c:v>
                </c:pt>
                <c:pt idx="16">
                  <c:v>1854.6443150099226</c:v>
                </c:pt>
                <c:pt idx="17">
                  <c:v>2448.1304958130982</c:v>
                </c:pt>
                <c:pt idx="18">
                  <c:v>2448.1304958130982</c:v>
                </c:pt>
                <c:pt idx="19">
                  <c:v>3041.6166766162733</c:v>
                </c:pt>
                <c:pt idx="21">
                  <c:v>781.17618548217945</c:v>
                </c:pt>
                <c:pt idx="22">
                  <c:v>697.34626244373101</c:v>
                </c:pt>
                <c:pt idx="23">
                  <c:v>547.4910017909292</c:v>
                </c:pt>
                <c:pt idx="24">
                  <c:v>526.71898546281795</c:v>
                </c:pt>
                <c:pt idx="25">
                  <c:v>745.56701463398895</c:v>
                </c:pt>
                <c:pt idx="26">
                  <c:v>729.24614466190155</c:v>
                </c:pt>
                <c:pt idx="27">
                  <c:v>531.17013181884181</c:v>
                </c:pt>
                <c:pt idx="28">
                  <c:v>746.30887235999285</c:v>
                </c:pt>
                <c:pt idx="29">
                  <c:v>735.18100646993332</c:v>
                </c:pt>
                <c:pt idx="30">
                  <c:v>597.19546943319506</c:v>
                </c:pt>
                <c:pt idx="31">
                  <c:v>633.54649800738957</c:v>
                </c:pt>
                <c:pt idx="32">
                  <c:v>660.25337614353248</c:v>
                </c:pt>
                <c:pt idx="33">
                  <c:v>838.2992303844851</c:v>
                </c:pt>
                <c:pt idx="34">
                  <c:v>737.40657964794536</c:v>
                </c:pt>
                <c:pt idx="35">
                  <c:v>847.2015230965327</c:v>
                </c:pt>
                <c:pt idx="36">
                  <c:v>738.14843737394926</c:v>
                </c:pt>
                <c:pt idx="37">
                  <c:v>886.51998257474304</c:v>
                </c:pt>
                <c:pt idx="38">
                  <c:v>817.52721405637396</c:v>
                </c:pt>
                <c:pt idx="43">
                  <c:v>599.42104261120699</c:v>
                </c:pt>
                <c:pt idx="45">
                  <c:v>80.120634408428671</c:v>
                </c:pt>
                <c:pt idx="46">
                  <c:v>85.313638490456427</c:v>
                </c:pt>
                <c:pt idx="47">
                  <c:v>48.22075219025799</c:v>
                </c:pt>
                <c:pt idx="48">
                  <c:v>0</c:v>
                </c:pt>
                <c:pt idx="49">
                  <c:v>136.50182158473032</c:v>
                </c:pt>
                <c:pt idx="50">
                  <c:v>106.82751254457153</c:v>
                </c:pt>
                <c:pt idx="51">
                  <c:v>33.383597670178609</c:v>
                </c:pt>
                <c:pt idx="52">
                  <c:v>268.55249681343685</c:v>
                </c:pt>
                <c:pt idx="53">
                  <c:v>135.01810613272235</c:v>
                </c:pt>
                <c:pt idx="54">
                  <c:v>181.01328514496848</c:v>
                </c:pt>
                <c:pt idx="55">
                  <c:v>120.92280933864694</c:v>
                </c:pt>
                <c:pt idx="56">
                  <c:v>138.72739476274222</c:v>
                </c:pt>
                <c:pt idx="57">
                  <c:v>2860.6033914713048</c:v>
                </c:pt>
                <c:pt idx="58">
                  <c:v>2869.5056841833521</c:v>
                </c:pt>
                <c:pt idx="59">
                  <c:v>2077.2016328111135</c:v>
                </c:pt>
                <c:pt idx="60">
                  <c:v>3059.4212620403687</c:v>
                </c:pt>
              </c:numCache>
            </c:numRef>
          </c:xVal>
          <c:yVal>
            <c:numRef>
              <c:f>'3'!$N$4:$N$64</c:f>
              <c:numCache>
                <c:formatCode>0</c:formatCode>
                <c:ptCount val="61"/>
                <c:pt idx="0">
                  <c:v>2390</c:v>
                </c:pt>
                <c:pt idx="1">
                  <c:v>2610</c:v>
                </c:pt>
                <c:pt idx="2">
                  <c:v>7100</c:v>
                </c:pt>
                <c:pt idx="3">
                  <c:v>2890</c:v>
                </c:pt>
                <c:pt idx="4">
                  <c:v>2890</c:v>
                </c:pt>
                <c:pt idx="5">
                  <c:v>2460</c:v>
                </c:pt>
                <c:pt idx="6">
                  <c:v>2530</c:v>
                </c:pt>
                <c:pt idx="7">
                  <c:v>2690</c:v>
                </c:pt>
                <c:pt idx="8">
                  <c:v>3110</c:v>
                </c:pt>
                <c:pt idx="9">
                  <c:v>4930</c:v>
                </c:pt>
                <c:pt idx="10">
                  <c:v>1947</c:v>
                </c:pt>
                <c:pt idx="11">
                  <c:v>2990</c:v>
                </c:pt>
                <c:pt idx="12">
                  <c:v>2910</c:v>
                </c:pt>
                <c:pt idx="13">
                  <c:v>3460</c:v>
                </c:pt>
                <c:pt idx="14">
                  <c:v>2740</c:v>
                </c:pt>
                <c:pt idx="15">
                  <c:v>2900</c:v>
                </c:pt>
                <c:pt idx="16">
                  <c:v>2390</c:v>
                </c:pt>
                <c:pt idx="17">
                  <c:v>3950</c:v>
                </c:pt>
                <c:pt idx="18">
                  <c:v>4430</c:v>
                </c:pt>
                <c:pt idx="19">
                  <c:v>4130</c:v>
                </c:pt>
                <c:pt idx="20">
                  <c:v>2990</c:v>
                </c:pt>
                <c:pt idx="21">
                  <c:v>1175</c:v>
                </c:pt>
                <c:pt idx="22">
                  <c:v>896</c:v>
                </c:pt>
                <c:pt idx="23">
                  <c:v>976</c:v>
                </c:pt>
                <c:pt idx="24">
                  <c:v>1065</c:v>
                </c:pt>
                <c:pt idx="25">
                  <c:v>1056</c:v>
                </c:pt>
                <c:pt idx="26">
                  <c:v>1133</c:v>
                </c:pt>
                <c:pt idx="27">
                  <c:v>769</c:v>
                </c:pt>
                <c:pt idx="28">
                  <c:v>1077</c:v>
                </c:pt>
                <c:pt idx="29">
                  <c:v>1147</c:v>
                </c:pt>
                <c:pt idx="30">
                  <c:v>751</c:v>
                </c:pt>
                <c:pt idx="31">
                  <c:v>1051</c:v>
                </c:pt>
                <c:pt idx="32">
                  <c:v>1061</c:v>
                </c:pt>
                <c:pt idx="33">
                  <c:v>1030</c:v>
                </c:pt>
                <c:pt idx="34">
                  <c:v>813</c:v>
                </c:pt>
                <c:pt idx="35">
                  <c:v>1028</c:v>
                </c:pt>
                <c:pt idx="36">
                  <c:v>1168</c:v>
                </c:pt>
                <c:pt idx="37">
                  <c:v>1127</c:v>
                </c:pt>
                <c:pt idx="38">
                  <c:v>941</c:v>
                </c:pt>
                <c:pt idx="39">
                  <c:v>987</c:v>
                </c:pt>
                <c:pt idx="40">
                  <c:v>905</c:v>
                </c:pt>
                <c:pt idx="41">
                  <c:v>808</c:v>
                </c:pt>
                <c:pt idx="42">
                  <c:v>1535</c:v>
                </c:pt>
                <c:pt idx="43">
                  <c:v>870</c:v>
                </c:pt>
                <c:pt idx="44">
                  <c:v>157</c:v>
                </c:pt>
                <c:pt idx="45">
                  <c:v>145</c:v>
                </c:pt>
                <c:pt idx="46">
                  <c:v>156</c:v>
                </c:pt>
                <c:pt idx="47">
                  <c:v>215</c:v>
                </c:pt>
                <c:pt idx="48">
                  <c:v>160</c:v>
                </c:pt>
                <c:pt idx="49">
                  <c:v>179</c:v>
                </c:pt>
                <c:pt idx="50">
                  <c:v>208</c:v>
                </c:pt>
                <c:pt idx="51">
                  <c:v>185</c:v>
                </c:pt>
                <c:pt idx="52">
                  <c:v>260</c:v>
                </c:pt>
                <c:pt idx="53">
                  <c:v>261</c:v>
                </c:pt>
                <c:pt idx="54">
                  <c:v>144</c:v>
                </c:pt>
                <c:pt idx="55">
                  <c:v>299</c:v>
                </c:pt>
                <c:pt idx="56">
                  <c:v>282</c:v>
                </c:pt>
                <c:pt idx="57">
                  <c:v>770</c:v>
                </c:pt>
                <c:pt idx="58">
                  <c:v>1179</c:v>
                </c:pt>
                <c:pt idx="59">
                  <c:v>3310</c:v>
                </c:pt>
                <c:pt idx="60">
                  <c:v>4290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BE4-4DA4-A79F-3BD7313B8F83}"/>
            </c:ext>
          </c:extLst>
        </c:ser>
        <c:ser>
          <c:idx val="3"/>
          <c:order val="4"/>
          <c:tx>
            <c:v>Mn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'3'!$K$4:$K$64</c:f>
              <c:numCache>
                <c:formatCode>0</c:formatCode>
                <c:ptCount val="61"/>
                <c:pt idx="0">
                  <c:v>1675.1522156828191</c:v>
                </c:pt>
                <c:pt idx="1">
                  <c:v>1789.7719696916297</c:v>
                </c:pt>
                <c:pt idx="2">
                  <c:v>2077.87027030837</c:v>
                </c:pt>
                <c:pt idx="3">
                  <c:v>2023.6582244933918</c:v>
                </c:pt>
                <c:pt idx="4">
                  <c:v>1693.7392028193835</c:v>
                </c:pt>
                <c:pt idx="5">
                  <c:v>2149.1203876651985</c:v>
                </c:pt>
                <c:pt idx="6">
                  <c:v>2344.283752599119</c:v>
                </c:pt>
                <c:pt idx="7">
                  <c:v>1788.997511894273</c:v>
                </c:pt>
                <c:pt idx="8">
                  <c:v>2323.3733920704844</c:v>
                </c:pt>
                <c:pt idx="9">
                  <c:v>1626.3613744493391</c:v>
                </c:pt>
                <c:pt idx="10">
                  <c:v>1394.0240352422907</c:v>
                </c:pt>
                <c:pt idx="11">
                  <c:v>3407.6143083700445</c:v>
                </c:pt>
                <c:pt idx="13">
                  <c:v>2168.4818325991191</c:v>
                </c:pt>
                <c:pt idx="14">
                  <c:v>2865.4938502202644</c:v>
                </c:pt>
                <c:pt idx="16">
                  <c:v>1936.1444933920704</c:v>
                </c:pt>
                <c:pt idx="17">
                  <c:v>3794.8432070484578</c:v>
                </c:pt>
                <c:pt idx="18">
                  <c:v>2942.9396299559467</c:v>
                </c:pt>
                <c:pt idx="19">
                  <c:v>3407.6143083700445</c:v>
                </c:pt>
                <c:pt idx="21">
                  <c:v>164.95951083700442</c:v>
                </c:pt>
                <c:pt idx="22">
                  <c:v>161.86167964757706</c:v>
                </c:pt>
                <c:pt idx="23">
                  <c:v>171.15517321585904</c:v>
                </c:pt>
                <c:pt idx="24">
                  <c:v>139.40240352422907</c:v>
                </c:pt>
                <c:pt idx="25">
                  <c:v>198.26119612334801</c:v>
                </c:pt>
                <c:pt idx="26">
                  <c:v>201.35902731277531</c:v>
                </c:pt>
                <c:pt idx="27">
                  <c:v>98.356140264317176</c:v>
                </c:pt>
                <c:pt idx="28">
                  <c:v>95.25830907488988</c:v>
                </c:pt>
                <c:pt idx="29">
                  <c:v>202.13348511013217</c:v>
                </c:pt>
                <c:pt idx="30">
                  <c:v>207.55468969162996</c:v>
                </c:pt>
                <c:pt idx="31">
                  <c:v>0</c:v>
                </c:pt>
                <c:pt idx="32">
                  <c:v>162.63613744493395</c:v>
                </c:pt>
                <c:pt idx="33">
                  <c:v>181.22312458149781</c:v>
                </c:pt>
                <c:pt idx="34">
                  <c:v>314.42986572687215</c:v>
                </c:pt>
                <c:pt idx="35">
                  <c:v>257.11998872246693</c:v>
                </c:pt>
                <c:pt idx="36">
                  <c:v>256.3455309251101</c:v>
                </c:pt>
                <c:pt idx="37">
                  <c:v>212.97589427312778</c:v>
                </c:pt>
                <c:pt idx="38">
                  <c:v>178.89975118942729</c:v>
                </c:pt>
                <c:pt idx="43">
                  <c:v>182.77204017621145</c:v>
                </c:pt>
                <c:pt idx="44">
                  <c:v>200.58456951541851</c:v>
                </c:pt>
                <c:pt idx="45">
                  <c:v>70.475659559471367</c:v>
                </c:pt>
                <c:pt idx="46">
                  <c:v>260.21781991189425</c:v>
                </c:pt>
                <c:pt idx="47">
                  <c:v>99.905055859030838</c:v>
                </c:pt>
                <c:pt idx="48">
                  <c:v>329.91902167400883</c:v>
                </c:pt>
                <c:pt idx="49">
                  <c:v>276.48143365638765</c:v>
                </c:pt>
                <c:pt idx="50">
                  <c:v>95.25830907488988</c:v>
                </c:pt>
                <c:pt idx="51">
                  <c:v>251.69878414096917</c:v>
                </c:pt>
                <c:pt idx="52">
                  <c:v>211.42697867841409</c:v>
                </c:pt>
                <c:pt idx="53">
                  <c:v>178.12529339207049</c:v>
                </c:pt>
                <c:pt idx="54">
                  <c:v>151.01927048458148</c:v>
                </c:pt>
                <c:pt idx="55">
                  <c:v>56.535419207048456</c:v>
                </c:pt>
                <c:pt idx="56">
                  <c:v>215.29926766519822</c:v>
                </c:pt>
                <c:pt idx="57">
                  <c:v>3152.817693039648</c:v>
                </c:pt>
                <c:pt idx="58">
                  <c:v>3003.3473381497793</c:v>
                </c:pt>
                <c:pt idx="59">
                  <c:v>2594.4336211453747</c:v>
                </c:pt>
                <c:pt idx="60">
                  <c:v>3196.1873296916301</c:v>
                </c:pt>
              </c:numCache>
            </c:numRef>
          </c:xVal>
          <c:yVal>
            <c:numRef>
              <c:f>'3'!$T$4:$T$64</c:f>
              <c:numCache>
                <c:formatCode>0</c:formatCode>
                <c:ptCount val="61"/>
                <c:pt idx="0">
                  <c:v>1880</c:v>
                </c:pt>
                <c:pt idx="1">
                  <c:v>1651</c:v>
                </c:pt>
                <c:pt idx="2">
                  <c:v>2030</c:v>
                </c:pt>
                <c:pt idx="3">
                  <c:v>2030</c:v>
                </c:pt>
                <c:pt idx="4">
                  <c:v>1441</c:v>
                </c:pt>
                <c:pt idx="5">
                  <c:v>1890</c:v>
                </c:pt>
                <c:pt idx="6">
                  <c:v>2010</c:v>
                </c:pt>
                <c:pt idx="7">
                  <c:v>1554</c:v>
                </c:pt>
                <c:pt idx="8">
                  <c:v>1765</c:v>
                </c:pt>
                <c:pt idx="9">
                  <c:v>1965</c:v>
                </c:pt>
                <c:pt idx="10">
                  <c:v>1551</c:v>
                </c:pt>
                <c:pt idx="11">
                  <c:v>2831</c:v>
                </c:pt>
                <c:pt idx="12">
                  <c:v>2860</c:v>
                </c:pt>
                <c:pt idx="13">
                  <c:v>2060</c:v>
                </c:pt>
                <c:pt idx="14">
                  <c:v>2053</c:v>
                </c:pt>
                <c:pt idx="15">
                  <c:v>1991</c:v>
                </c:pt>
                <c:pt idx="16">
                  <c:v>2500</c:v>
                </c:pt>
                <c:pt idx="17">
                  <c:v>2960</c:v>
                </c:pt>
                <c:pt idx="18">
                  <c:v>2706</c:v>
                </c:pt>
                <c:pt idx="19">
                  <c:v>2950</c:v>
                </c:pt>
                <c:pt idx="20">
                  <c:v>2490</c:v>
                </c:pt>
                <c:pt idx="21">
                  <c:v>151.80000000000001</c:v>
                </c:pt>
                <c:pt idx="22">
                  <c:v>163</c:v>
                </c:pt>
                <c:pt idx="23">
                  <c:v>172</c:v>
                </c:pt>
                <c:pt idx="24">
                  <c:v>180</c:v>
                </c:pt>
                <c:pt idx="25">
                  <c:v>186.2</c:v>
                </c:pt>
                <c:pt idx="26">
                  <c:v>154.69999999999999</c:v>
                </c:pt>
                <c:pt idx="27">
                  <c:v>135.30000000000001</c:v>
                </c:pt>
                <c:pt idx="28">
                  <c:v>122.5</c:v>
                </c:pt>
                <c:pt idx="29">
                  <c:v>141.1</c:v>
                </c:pt>
                <c:pt idx="30">
                  <c:v>131.30000000000001</c:v>
                </c:pt>
                <c:pt idx="31">
                  <c:v>109.2</c:v>
                </c:pt>
                <c:pt idx="32">
                  <c:v>144.4</c:v>
                </c:pt>
                <c:pt idx="33">
                  <c:v>152.1</c:v>
                </c:pt>
                <c:pt idx="34">
                  <c:v>159.19999999999999</c:v>
                </c:pt>
                <c:pt idx="35">
                  <c:v>152.80000000000001</c:v>
                </c:pt>
                <c:pt idx="36">
                  <c:v>188.3</c:v>
                </c:pt>
                <c:pt idx="37">
                  <c:v>176</c:v>
                </c:pt>
                <c:pt idx="38">
                  <c:v>150</c:v>
                </c:pt>
                <c:pt idx="39">
                  <c:v>163.19999999999999</c:v>
                </c:pt>
                <c:pt idx="40">
                  <c:v>153.1</c:v>
                </c:pt>
                <c:pt idx="41">
                  <c:v>148.19999999999999</c:v>
                </c:pt>
                <c:pt idx="42">
                  <c:v>124</c:v>
                </c:pt>
                <c:pt idx="43">
                  <c:v>132.5</c:v>
                </c:pt>
                <c:pt idx="44">
                  <c:v>148.80000000000001</c:v>
                </c:pt>
                <c:pt idx="45">
                  <c:v>159</c:v>
                </c:pt>
                <c:pt idx="46">
                  <c:v>149.4</c:v>
                </c:pt>
                <c:pt idx="47">
                  <c:v>140.5</c:v>
                </c:pt>
                <c:pt idx="48">
                  <c:v>152</c:v>
                </c:pt>
                <c:pt idx="49">
                  <c:v>151.69999999999999</c:v>
                </c:pt>
                <c:pt idx="50">
                  <c:v>144</c:v>
                </c:pt>
                <c:pt idx="51">
                  <c:v>156.9</c:v>
                </c:pt>
                <c:pt idx="52">
                  <c:v>175</c:v>
                </c:pt>
                <c:pt idx="53">
                  <c:v>135.80000000000001</c:v>
                </c:pt>
                <c:pt idx="54">
                  <c:v>142.4</c:v>
                </c:pt>
                <c:pt idx="55">
                  <c:v>216</c:v>
                </c:pt>
                <c:pt idx="56">
                  <c:v>174.5</c:v>
                </c:pt>
                <c:pt idx="57">
                  <c:v>400</c:v>
                </c:pt>
                <c:pt idx="58">
                  <c:v>244</c:v>
                </c:pt>
                <c:pt idx="59">
                  <c:v>2460</c:v>
                </c:pt>
                <c:pt idx="60">
                  <c:v>2600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BE4-4DA4-A79F-3BD7313B8F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1969648"/>
        <c:axId val="553938760"/>
      </c:scatterChart>
      <c:valAx>
        <c:axId val="961969648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3938760"/>
        <c:crosses val="autoZero"/>
        <c:crossBetween val="midCat"/>
      </c:valAx>
      <c:valAx>
        <c:axId val="553938760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19696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Mg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'4'!$F$4:$F$52</c:f>
              <c:numCache>
                <c:formatCode>0</c:formatCode>
                <c:ptCount val="49"/>
                <c:pt idx="0">
                  <c:v>51180.078885873481</c:v>
                </c:pt>
                <c:pt idx="1">
                  <c:v>9776.9323814107174</c:v>
                </c:pt>
                <c:pt idx="2">
                  <c:v>24376.290974761483</c:v>
                </c:pt>
                <c:pt idx="3">
                  <c:v>25627.733494743425</c:v>
                </c:pt>
                <c:pt idx="4">
                  <c:v>13151.907003974062</c:v>
                </c:pt>
                <c:pt idx="5">
                  <c:v>23627.837882087952</c:v>
                </c:pt>
                <c:pt idx="6">
                  <c:v>22977.087771697341</c:v>
                </c:pt>
                <c:pt idx="7">
                  <c:v>10217.802011341706</c:v>
                </c:pt>
                <c:pt idx="8">
                  <c:v>4945.4595970370665</c:v>
                </c:pt>
                <c:pt idx="9">
                  <c:v>17128.177140957647</c:v>
                </c:pt>
                <c:pt idx="10">
                  <c:v>33713.559935899029</c:v>
                </c:pt>
                <c:pt idx="11">
                  <c:v>11458.991749232227</c:v>
                </c:pt>
                <c:pt idx="12">
                  <c:v>22980.103295841873</c:v>
                </c:pt>
                <c:pt idx="13">
                  <c:v>2271.2927856636088</c:v>
                </c:pt>
                <c:pt idx="14">
                  <c:v>44147.273475989423</c:v>
                </c:pt>
                <c:pt idx="16">
                  <c:v>1266.5201407046147</c:v>
                </c:pt>
                <c:pt idx="17">
                  <c:v>2110.8669011743577</c:v>
                </c:pt>
                <c:pt idx="19">
                  <c:v>317.23314000506065</c:v>
                </c:pt>
                <c:pt idx="20">
                  <c:v>325.07350278085107</c:v>
                </c:pt>
                <c:pt idx="21">
                  <c:v>146.55447342439112</c:v>
                </c:pt>
                <c:pt idx="22">
                  <c:v>3519.7197815010145</c:v>
                </c:pt>
                <c:pt idx="23">
                  <c:v>6657.0711014750168</c:v>
                </c:pt>
                <c:pt idx="24">
                  <c:v>4157.2015856556709</c:v>
                </c:pt>
                <c:pt idx="25">
                  <c:v>8483.8756282341983</c:v>
                </c:pt>
                <c:pt idx="26">
                  <c:v>3761.5648178927058</c:v>
                </c:pt>
                <c:pt idx="27">
                  <c:v>873.89889708618409</c:v>
                </c:pt>
                <c:pt idx="28">
                  <c:v>445.09136373333598</c:v>
                </c:pt>
                <c:pt idx="29">
                  <c:v>2062.618514861801</c:v>
                </c:pt>
                <c:pt idx="30">
                  <c:v>1866.0063406381321</c:v>
                </c:pt>
                <c:pt idx="31">
                  <c:v>1054.2272409293651</c:v>
                </c:pt>
                <c:pt idx="32">
                  <c:v>10519.957530624091</c:v>
                </c:pt>
                <c:pt idx="33">
                  <c:v>2334.0156878699327</c:v>
                </c:pt>
                <c:pt idx="34">
                  <c:v>5746.382809825509</c:v>
                </c:pt>
                <c:pt idx="35">
                  <c:v>19444.70278878928</c:v>
                </c:pt>
                <c:pt idx="36">
                  <c:v>22005.485892328226</c:v>
                </c:pt>
                <c:pt idx="37">
                  <c:v>14315.296218935588</c:v>
                </c:pt>
                <c:pt idx="38">
                  <c:v>696.58607738753824</c:v>
                </c:pt>
                <c:pt idx="39">
                  <c:v>22646.586325456326</c:v>
                </c:pt>
                <c:pt idx="40">
                  <c:v>6999.0315394652634</c:v>
                </c:pt>
                <c:pt idx="41">
                  <c:v>817.20704316893</c:v>
                </c:pt>
                <c:pt idx="42">
                  <c:v>6385.6739284668865</c:v>
                </c:pt>
                <c:pt idx="43">
                  <c:v>13649.468487822305</c:v>
                </c:pt>
                <c:pt idx="44">
                  <c:v>2953.40434715738</c:v>
                </c:pt>
                <c:pt idx="45">
                  <c:v>4335.720615012131</c:v>
                </c:pt>
                <c:pt idx="46">
                  <c:v>16365.85263721925</c:v>
                </c:pt>
                <c:pt idx="47">
                  <c:v>16062.490908279047</c:v>
                </c:pt>
                <c:pt idx="48">
                  <c:v>4264.5542452011096</c:v>
                </c:pt>
              </c:numCache>
            </c:numRef>
          </c:xVal>
          <c:yVal>
            <c:numRef>
              <c:f>'4'!$O$4:$O$52</c:f>
              <c:numCache>
                <c:formatCode>0</c:formatCode>
                <c:ptCount val="49"/>
                <c:pt idx="0">
                  <c:v>27600</c:v>
                </c:pt>
                <c:pt idx="1">
                  <c:v>9590</c:v>
                </c:pt>
                <c:pt idx="2">
                  <c:v>44100</c:v>
                </c:pt>
                <c:pt idx="3">
                  <c:v>41900</c:v>
                </c:pt>
                <c:pt idx="4">
                  <c:v>23300</c:v>
                </c:pt>
                <c:pt idx="5">
                  <c:v>39600</c:v>
                </c:pt>
                <c:pt idx="6">
                  <c:v>38300</c:v>
                </c:pt>
                <c:pt idx="7">
                  <c:v>31700</c:v>
                </c:pt>
                <c:pt idx="8">
                  <c:v>37000</c:v>
                </c:pt>
                <c:pt idx="9">
                  <c:v>30700</c:v>
                </c:pt>
                <c:pt idx="10">
                  <c:v>20750</c:v>
                </c:pt>
                <c:pt idx="11">
                  <c:v>43400</c:v>
                </c:pt>
                <c:pt idx="12">
                  <c:v>27300</c:v>
                </c:pt>
                <c:pt idx="13">
                  <c:v>8440</c:v>
                </c:pt>
                <c:pt idx="14">
                  <c:v>60000</c:v>
                </c:pt>
                <c:pt idx="15">
                  <c:v>607</c:v>
                </c:pt>
                <c:pt idx="16">
                  <c:v>850</c:v>
                </c:pt>
                <c:pt idx="17">
                  <c:v>6610</c:v>
                </c:pt>
                <c:pt idx="18">
                  <c:v>3570</c:v>
                </c:pt>
                <c:pt idx="19">
                  <c:v>1310</c:v>
                </c:pt>
                <c:pt idx="20">
                  <c:v>4800</c:v>
                </c:pt>
                <c:pt idx="21">
                  <c:v>10900</c:v>
                </c:pt>
                <c:pt idx="22">
                  <c:v>5460</c:v>
                </c:pt>
                <c:pt idx="23">
                  <c:v>17600</c:v>
                </c:pt>
                <c:pt idx="24">
                  <c:v>13100</c:v>
                </c:pt>
                <c:pt idx="25">
                  <c:v>9050</c:v>
                </c:pt>
                <c:pt idx="26">
                  <c:v>11600</c:v>
                </c:pt>
                <c:pt idx="27">
                  <c:v>1800</c:v>
                </c:pt>
                <c:pt idx="28">
                  <c:v>1350</c:v>
                </c:pt>
                <c:pt idx="29">
                  <c:v>11190</c:v>
                </c:pt>
                <c:pt idx="30">
                  <c:v>1130</c:v>
                </c:pt>
                <c:pt idx="31">
                  <c:v>600</c:v>
                </c:pt>
                <c:pt idx="32">
                  <c:v>2730</c:v>
                </c:pt>
                <c:pt idx="33">
                  <c:v>27400</c:v>
                </c:pt>
                <c:pt idx="34">
                  <c:v>368</c:v>
                </c:pt>
                <c:pt idx="35">
                  <c:v>32800</c:v>
                </c:pt>
                <c:pt idx="36">
                  <c:v>35500</c:v>
                </c:pt>
                <c:pt idx="37">
                  <c:v>23420</c:v>
                </c:pt>
                <c:pt idx="38">
                  <c:v>9540</c:v>
                </c:pt>
                <c:pt idx="39">
                  <c:v>43200</c:v>
                </c:pt>
                <c:pt idx="40">
                  <c:v>8000</c:v>
                </c:pt>
                <c:pt idx="41">
                  <c:v>6340</c:v>
                </c:pt>
                <c:pt idx="42">
                  <c:v>11080</c:v>
                </c:pt>
                <c:pt idx="43">
                  <c:v>15000</c:v>
                </c:pt>
                <c:pt idx="44">
                  <c:v>8820</c:v>
                </c:pt>
                <c:pt idx="45">
                  <c:v>7200</c:v>
                </c:pt>
                <c:pt idx="46">
                  <c:v>24910</c:v>
                </c:pt>
                <c:pt idx="47">
                  <c:v>24900</c:v>
                </c:pt>
                <c:pt idx="48">
                  <c:v>9740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270-4339-BED3-8D1EEBD327C1}"/>
            </c:ext>
          </c:extLst>
        </c:ser>
        <c:ser>
          <c:idx val="2"/>
          <c:order val="1"/>
          <c:tx>
            <c:v>Al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'4'!$G$4:$G$52</c:f>
              <c:numCache>
                <c:formatCode>0</c:formatCode>
                <c:ptCount val="49"/>
                <c:pt idx="0">
                  <c:v>151115.26248219915</c:v>
                </c:pt>
                <c:pt idx="1">
                  <c:v>182344.73742953205</c:v>
                </c:pt>
                <c:pt idx="2">
                  <c:v>187221.25008336504</c:v>
                </c:pt>
                <c:pt idx="3">
                  <c:v>177360.78695621472</c:v>
                </c:pt>
                <c:pt idx="4">
                  <c:v>182932.20530947068</c:v>
                </c:pt>
                <c:pt idx="5">
                  <c:v>184749.65098488447</c:v>
                </c:pt>
                <c:pt idx="6">
                  <c:v>181147.57315527872</c:v>
                </c:pt>
                <c:pt idx="7">
                  <c:v>195663.32229318607</c:v>
                </c:pt>
                <c:pt idx="8">
                  <c:v>190159.64798374285</c:v>
                </c:pt>
                <c:pt idx="9">
                  <c:v>162479.85508212927</c:v>
                </c:pt>
                <c:pt idx="10">
                  <c:v>136281.96313891953</c:v>
                </c:pt>
                <c:pt idx="11">
                  <c:v>170524.4602848927</c:v>
                </c:pt>
                <c:pt idx="12">
                  <c:v>154206.08448115562</c:v>
                </c:pt>
                <c:pt idx="13">
                  <c:v>199144.73104475037</c:v>
                </c:pt>
                <c:pt idx="14">
                  <c:v>170736.16042180752</c:v>
                </c:pt>
                <c:pt idx="15">
                  <c:v>192276.64935289114</c:v>
                </c:pt>
                <c:pt idx="16">
                  <c:v>185819.7951769889</c:v>
                </c:pt>
                <c:pt idx="17">
                  <c:v>193229.29996900781</c:v>
                </c:pt>
                <c:pt idx="19">
                  <c:v>187802.36695919625</c:v>
                </c:pt>
                <c:pt idx="20">
                  <c:v>196832.43629929819</c:v>
                </c:pt>
                <c:pt idx="21">
                  <c:v>175844.4847255623</c:v>
                </c:pt>
                <c:pt idx="22">
                  <c:v>196388.92451246161</c:v>
                </c:pt>
                <c:pt idx="23">
                  <c:v>197341.04587823609</c:v>
                </c:pt>
                <c:pt idx="24">
                  <c:v>202258.84005876747</c:v>
                </c:pt>
                <c:pt idx="25">
                  <c:v>194650.33713804861</c:v>
                </c:pt>
                <c:pt idx="26">
                  <c:v>209847.76071682174</c:v>
                </c:pt>
                <c:pt idx="27">
                  <c:v>200623.45650110042</c:v>
                </c:pt>
                <c:pt idx="28">
                  <c:v>181760.97430198939</c:v>
                </c:pt>
                <c:pt idx="29">
                  <c:v>195917.89170782614</c:v>
                </c:pt>
                <c:pt idx="30">
                  <c:v>206184.28984751066</c:v>
                </c:pt>
                <c:pt idx="31">
                  <c:v>194241.22662346071</c:v>
                </c:pt>
                <c:pt idx="32">
                  <c:v>213795.96827028322</c:v>
                </c:pt>
                <c:pt idx="33">
                  <c:v>187554.14854866362</c:v>
                </c:pt>
                <c:pt idx="34">
                  <c:v>198251.35646696982</c:v>
                </c:pt>
                <c:pt idx="35">
                  <c:v>180944.34102384045</c:v>
                </c:pt>
                <c:pt idx="36">
                  <c:v>181599.55294759187</c:v>
                </c:pt>
                <c:pt idx="37">
                  <c:v>180740.57964205995</c:v>
                </c:pt>
                <c:pt idx="38">
                  <c:v>193062.58611118738</c:v>
                </c:pt>
                <c:pt idx="39">
                  <c:v>135954.35717704383</c:v>
                </c:pt>
                <c:pt idx="40">
                  <c:v>210375.4233080819</c:v>
                </c:pt>
                <c:pt idx="41">
                  <c:v>185279.43057751382</c:v>
                </c:pt>
                <c:pt idx="42">
                  <c:v>207189.86549785605</c:v>
                </c:pt>
                <c:pt idx="43">
                  <c:v>180311.35761446515</c:v>
                </c:pt>
                <c:pt idx="44">
                  <c:v>196179.87062725823</c:v>
                </c:pt>
                <c:pt idx="45">
                  <c:v>193034.00659270395</c:v>
                </c:pt>
                <c:pt idx="46">
                  <c:v>206827.8582637317</c:v>
                </c:pt>
                <c:pt idx="47">
                  <c:v>205110.97015335245</c:v>
                </c:pt>
                <c:pt idx="48">
                  <c:v>180510.88499350738</c:v>
                </c:pt>
              </c:numCache>
            </c:numRef>
          </c:xVal>
          <c:yVal>
            <c:numRef>
              <c:f>'4'!$P$4:$P$52</c:f>
              <c:numCache>
                <c:formatCode>0</c:formatCode>
                <c:ptCount val="49"/>
                <c:pt idx="0">
                  <c:v>291000</c:v>
                </c:pt>
                <c:pt idx="1">
                  <c:v>292000</c:v>
                </c:pt>
                <c:pt idx="2">
                  <c:v>353000</c:v>
                </c:pt>
                <c:pt idx="3">
                  <c:v>343000</c:v>
                </c:pt>
                <c:pt idx="4">
                  <c:v>320000</c:v>
                </c:pt>
                <c:pt idx="5">
                  <c:v>338000</c:v>
                </c:pt>
                <c:pt idx="6">
                  <c:v>337000</c:v>
                </c:pt>
                <c:pt idx="7">
                  <c:v>262000</c:v>
                </c:pt>
                <c:pt idx="8">
                  <c:v>259200</c:v>
                </c:pt>
                <c:pt idx="9">
                  <c:v>298200</c:v>
                </c:pt>
                <c:pt idx="10">
                  <c:v>221100</c:v>
                </c:pt>
                <c:pt idx="11">
                  <c:v>325000</c:v>
                </c:pt>
                <c:pt idx="12">
                  <c:v>235000</c:v>
                </c:pt>
                <c:pt idx="13">
                  <c:v>230000</c:v>
                </c:pt>
                <c:pt idx="14">
                  <c:v>272000</c:v>
                </c:pt>
                <c:pt idx="15">
                  <c:v>320000</c:v>
                </c:pt>
                <c:pt idx="16">
                  <c:v>301000</c:v>
                </c:pt>
                <c:pt idx="17">
                  <c:v>386000</c:v>
                </c:pt>
                <c:pt idx="18">
                  <c:v>317000</c:v>
                </c:pt>
                <c:pt idx="19">
                  <c:v>355000</c:v>
                </c:pt>
                <c:pt idx="20">
                  <c:v>376000</c:v>
                </c:pt>
                <c:pt idx="21">
                  <c:v>335000</c:v>
                </c:pt>
                <c:pt idx="22">
                  <c:v>352000</c:v>
                </c:pt>
                <c:pt idx="23">
                  <c:v>342000</c:v>
                </c:pt>
                <c:pt idx="24">
                  <c:v>265000</c:v>
                </c:pt>
                <c:pt idx="25">
                  <c:v>361000</c:v>
                </c:pt>
                <c:pt idx="26">
                  <c:v>359000</c:v>
                </c:pt>
                <c:pt idx="27">
                  <c:v>394000</c:v>
                </c:pt>
                <c:pt idx="28">
                  <c:v>299000</c:v>
                </c:pt>
                <c:pt idx="29">
                  <c:v>341000</c:v>
                </c:pt>
                <c:pt idx="30">
                  <c:v>276000</c:v>
                </c:pt>
                <c:pt idx="31">
                  <c:v>358000</c:v>
                </c:pt>
                <c:pt idx="32">
                  <c:v>275000</c:v>
                </c:pt>
                <c:pt idx="33">
                  <c:v>306000</c:v>
                </c:pt>
                <c:pt idx="34">
                  <c:v>309000</c:v>
                </c:pt>
                <c:pt idx="35">
                  <c:v>308000</c:v>
                </c:pt>
                <c:pt idx="36">
                  <c:v>327000</c:v>
                </c:pt>
                <c:pt idx="37">
                  <c:v>313000</c:v>
                </c:pt>
                <c:pt idx="38">
                  <c:v>341000</c:v>
                </c:pt>
                <c:pt idx="39">
                  <c:v>245000</c:v>
                </c:pt>
                <c:pt idx="40">
                  <c:v>332000</c:v>
                </c:pt>
                <c:pt idx="41">
                  <c:v>334000</c:v>
                </c:pt>
                <c:pt idx="42">
                  <c:v>331000</c:v>
                </c:pt>
                <c:pt idx="43">
                  <c:v>345000</c:v>
                </c:pt>
                <c:pt idx="44">
                  <c:v>304000</c:v>
                </c:pt>
                <c:pt idx="45">
                  <c:v>302000</c:v>
                </c:pt>
                <c:pt idx="46">
                  <c:v>359000</c:v>
                </c:pt>
                <c:pt idx="47">
                  <c:v>361000</c:v>
                </c:pt>
                <c:pt idx="48">
                  <c:v>297000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270-4339-BED3-8D1EEBD327C1}"/>
            </c:ext>
          </c:extLst>
        </c:ser>
        <c:ser>
          <c:idx val="6"/>
          <c:order val="2"/>
          <c:tx>
            <c:v>Fe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'4'!$L$4:$L$52</c:f>
              <c:numCache>
                <c:formatCode>0</c:formatCode>
                <c:ptCount val="49"/>
                <c:pt idx="0">
                  <c:v>71964.233517615372</c:v>
                </c:pt>
                <c:pt idx="1">
                  <c:v>41052.128025899692</c:v>
                </c:pt>
                <c:pt idx="2">
                  <c:v>38427.148639319435</c:v>
                </c:pt>
                <c:pt idx="3">
                  <c:v>49325.049438802787</c:v>
                </c:pt>
                <c:pt idx="4">
                  <c:v>39994.985009687334</c:v>
                </c:pt>
                <c:pt idx="5">
                  <c:v>36456.665149541244</c:v>
                </c:pt>
                <c:pt idx="6">
                  <c:v>38917.631906400326</c:v>
                </c:pt>
                <c:pt idx="7">
                  <c:v>25330.234903906112</c:v>
                </c:pt>
                <c:pt idx="8">
                  <c:v>20054.624866381615</c:v>
                </c:pt>
                <c:pt idx="9">
                  <c:v>33890.76140210226</c:v>
                </c:pt>
                <c:pt idx="10">
                  <c:v>91644.971773115976</c:v>
                </c:pt>
                <c:pt idx="11">
                  <c:v>16478.994076251562</c:v>
                </c:pt>
                <c:pt idx="12">
                  <c:v>81296.629879854794</c:v>
                </c:pt>
                <c:pt idx="13">
                  <c:v>22940.78076284963</c:v>
                </c:pt>
                <c:pt idx="14">
                  <c:v>68325.640533137353</c:v>
                </c:pt>
                <c:pt idx="15">
                  <c:v>6529.4127471940137</c:v>
                </c:pt>
                <c:pt idx="16">
                  <c:v>10882.35457865669</c:v>
                </c:pt>
                <c:pt idx="17">
                  <c:v>17644.96063825049</c:v>
                </c:pt>
                <c:pt idx="19">
                  <c:v>3965.8409328790308</c:v>
                </c:pt>
                <c:pt idx="20">
                  <c:v>3614.4963421966863</c:v>
                </c:pt>
                <c:pt idx="21">
                  <c:v>27305.382259932296</c:v>
                </c:pt>
                <c:pt idx="22">
                  <c:v>29881.391050908602</c:v>
                </c:pt>
                <c:pt idx="23">
                  <c:v>40829.039757037237</c:v>
                </c:pt>
                <c:pt idx="24">
                  <c:v>12830.296048236238</c:v>
                </c:pt>
                <c:pt idx="25">
                  <c:v>32458.954463967573</c:v>
                </c:pt>
                <c:pt idx="26">
                  <c:v>16167.292348677178</c:v>
                </c:pt>
                <c:pt idx="27">
                  <c:v>6295.442123752895</c:v>
                </c:pt>
                <c:pt idx="28">
                  <c:v>36495.53070160788</c:v>
                </c:pt>
                <c:pt idx="29">
                  <c:v>14355.380311330839</c:v>
                </c:pt>
                <c:pt idx="30">
                  <c:v>11334.749604712275</c:v>
                </c:pt>
                <c:pt idx="31">
                  <c:v>11973.699280687688</c:v>
                </c:pt>
                <c:pt idx="32">
                  <c:v>34263.093390900583</c:v>
                </c:pt>
                <c:pt idx="33">
                  <c:v>14565.254292490647</c:v>
                </c:pt>
                <c:pt idx="34">
                  <c:v>27567.336080861394</c:v>
                </c:pt>
                <c:pt idx="35">
                  <c:v>46972.12891668894</c:v>
                </c:pt>
                <c:pt idx="36">
                  <c:v>60716.542749532331</c:v>
                </c:pt>
                <c:pt idx="37">
                  <c:v>21610.801571129519</c:v>
                </c:pt>
                <c:pt idx="38">
                  <c:v>14535.716472920009</c:v>
                </c:pt>
                <c:pt idx="39">
                  <c:v>34029.12276745947</c:v>
                </c:pt>
                <c:pt idx="40">
                  <c:v>17728.13291967308</c:v>
                </c:pt>
                <c:pt idx="41">
                  <c:v>29686.285979534121</c:v>
                </c:pt>
                <c:pt idx="42">
                  <c:v>27990.970598387674</c:v>
                </c:pt>
                <c:pt idx="43">
                  <c:v>32065.63507705327</c:v>
                </c:pt>
                <c:pt idx="44">
                  <c:v>12930.569172568144</c:v>
                </c:pt>
                <c:pt idx="45">
                  <c:v>16430.023480647604</c:v>
                </c:pt>
                <c:pt idx="46">
                  <c:v>40355.657332865667</c:v>
                </c:pt>
                <c:pt idx="47">
                  <c:v>40127.127886713883</c:v>
                </c:pt>
                <c:pt idx="48">
                  <c:v>14787.565250311776</c:v>
                </c:pt>
              </c:numCache>
            </c:numRef>
          </c:xVal>
          <c:yVal>
            <c:numRef>
              <c:f>'4'!$U$4:$U$52</c:f>
              <c:numCache>
                <c:formatCode>0</c:formatCode>
                <c:ptCount val="49"/>
                <c:pt idx="8">
                  <c:v>68300</c:v>
                </c:pt>
                <c:pt idx="9">
                  <c:v>42200</c:v>
                </c:pt>
                <c:pt idx="10">
                  <c:v>30100</c:v>
                </c:pt>
                <c:pt idx="11">
                  <c:v>52900</c:v>
                </c:pt>
                <c:pt idx="12">
                  <c:v>31700</c:v>
                </c:pt>
                <c:pt idx="13">
                  <c:v>41300</c:v>
                </c:pt>
                <c:pt idx="14">
                  <c:v>81000</c:v>
                </c:pt>
                <c:pt idx="15">
                  <c:v>3360</c:v>
                </c:pt>
                <c:pt idx="16">
                  <c:v>5390</c:v>
                </c:pt>
                <c:pt idx="17">
                  <c:v>20500</c:v>
                </c:pt>
                <c:pt idx="21">
                  <c:v>40400</c:v>
                </c:pt>
                <c:pt idx="23">
                  <c:v>52800</c:v>
                </c:pt>
                <c:pt idx="28">
                  <c:v>25200</c:v>
                </c:pt>
                <c:pt idx="35">
                  <c:v>59000</c:v>
                </c:pt>
                <c:pt idx="36">
                  <c:v>73200</c:v>
                </c:pt>
                <c:pt idx="37">
                  <c:v>31600</c:v>
                </c:pt>
                <c:pt idx="38">
                  <c:v>16800</c:v>
                </c:pt>
                <c:pt idx="39">
                  <c:v>35200</c:v>
                </c:pt>
                <c:pt idx="40">
                  <c:v>17200</c:v>
                </c:pt>
                <c:pt idx="41">
                  <c:v>36600</c:v>
                </c:pt>
                <c:pt idx="42">
                  <c:v>36100</c:v>
                </c:pt>
                <c:pt idx="43">
                  <c:v>45200</c:v>
                </c:pt>
                <c:pt idx="44">
                  <c:v>16200</c:v>
                </c:pt>
                <c:pt idx="45">
                  <c:v>35200</c:v>
                </c:pt>
                <c:pt idx="48">
                  <c:v>10420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270-4339-BED3-8D1EEBD327C1}"/>
            </c:ext>
          </c:extLst>
        </c:ser>
        <c:ser>
          <c:idx val="1"/>
          <c:order val="3"/>
          <c:tx>
            <c:v>Na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'4'!$E$4:$E$52</c:f>
              <c:numCache>
                <c:formatCode>0</c:formatCode>
                <c:ptCount val="49"/>
                <c:pt idx="0">
                  <c:v>1285.6394391648785</c:v>
                </c:pt>
                <c:pt idx="1">
                  <c:v>2424.3910485809706</c:v>
                </c:pt>
                <c:pt idx="2">
                  <c:v>1788.6189773955693</c:v>
                </c:pt>
                <c:pt idx="3">
                  <c:v>1752.2679488213748</c:v>
                </c:pt>
                <c:pt idx="4">
                  <c:v>1349.4392036012196</c:v>
                </c:pt>
                <c:pt idx="5">
                  <c:v>1348.6973458752159</c:v>
                </c:pt>
                <c:pt idx="6">
                  <c:v>1512.6479033220926</c:v>
                </c:pt>
                <c:pt idx="7">
                  <c:v>3230.7903967472857</c:v>
                </c:pt>
                <c:pt idx="8">
                  <c:v>3931.8459478210366</c:v>
                </c:pt>
                <c:pt idx="9">
                  <c:v>1928.8300876103199</c:v>
                </c:pt>
                <c:pt idx="10">
                  <c:v>1854.6443150099226</c:v>
                </c:pt>
                <c:pt idx="11">
                  <c:v>2151.3874054115099</c:v>
                </c:pt>
                <c:pt idx="12">
                  <c:v>2966.6890462898718</c:v>
                </c:pt>
                <c:pt idx="13">
                  <c:v>2821.2849319930951</c:v>
                </c:pt>
                <c:pt idx="14">
                  <c:v>1780.4585424095258</c:v>
                </c:pt>
                <c:pt idx="15">
                  <c:v>1112.7865890059536</c:v>
                </c:pt>
                <c:pt idx="16">
                  <c:v>1186.9723616063504</c:v>
                </c:pt>
                <c:pt idx="17">
                  <c:v>1928.8300876103199</c:v>
                </c:pt>
                <c:pt idx="19">
                  <c:v>517.81669275077036</c:v>
                </c:pt>
                <c:pt idx="20">
                  <c:v>626.12792074735</c:v>
                </c:pt>
                <c:pt idx="21">
                  <c:v>752.24373416802462</c:v>
                </c:pt>
                <c:pt idx="22">
                  <c:v>1443.6551348037237</c:v>
                </c:pt>
                <c:pt idx="23">
                  <c:v>1319.0230368350569</c:v>
                </c:pt>
                <c:pt idx="24">
                  <c:v>311.58024492166703</c:v>
                </c:pt>
                <c:pt idx="25">
                  <c:v>846.4596653705288</c:v>
                </c:pt>
                <c:pt idx="26">
                  <c:v>812.33420997434621</c:v>
                </c:pt>
                <c:pt idx="27">
                  <c:v>759.6623114280643</c:v>
                </c:pt>
                <c:pt idx="28">
                  <c:v>990.38006421529883</c:v>
                </c:pt>
                <c:pt idx="29">
                  <c:v>798.23891318027074</c:v>
                </c:pt>
                <c:pt idx="30">
                  <c:v>767.0808886881041</c:v>
                </c:pt>
                <c:pt idx="31">
                  <c:v>1050.4705400216203</c:v>
                </c:pt>
                <c:pt idx="32">
                  <c:v>1138.0097516900887</c:v>
                </c:pt>
                <c:pt idx="33">
                  <c:v>652.83479888349279</c:v>
                </c:pt>
                <c:pt idx="34">
                  <c:v>1456.2667161457912</c:v>
                </c:pt>
                <c:pt idx="35">
                  <c:v>986.67077558527888</c:v>
                </c:pt>
                <c:pt idx="36">
                  <c:v>766.33903096209997</c:v>
                </c:pt>
                <c:pt idx="37">
                  <c:v>938.45002339502093</c:v>
                </c:pt>
                <c:pt idx="38">
                  <c:v>1945.8928153084107</c:v>
                </c:pt>
                <c:pt idx="39">
                  <c:v>727.02057148388974</c:v>
                </c:pt>
                <c:pt idx="40">
                  <c:v>3547.56364575098</c:v>
                </c:pt>
                <c:pt idx="41">
                  <c:v>1563.0942286903626</c:v>
                </c:pt>
                <c:pt idx="42">
                  <c:v>3598.7518288452534</c:v>
                </c:pt>
                <c:pt idx="43">
                  <c:v>2167.7082753835975</c:v>
                </c:pt>
                <c:pt idx="44">
                  <c:v>2391.7493086367963</c:v>
                </c:pt>
                <c:pt idx="45">
                  <c:v>2709.2644153664951</c:v>
                </c:pt>
                <c:pt idx="46">
                  <c:v>2609.1136223559593</c:v>
                </c:pt>
                <c:pt idx="47">
                  <c:v>2334.6262637344903</c:v>
                </c:pt>
                <c:pt idx="48">
                  <c:v>2406.5864631568761</c:v>
                </c:pt>
              </c:numCache>
            </c:numRef>
          </c:xVal>
          <c:yVal>
            <c:numRef>
              <c:f>'4'!$N$4:$N$52</c:f>
              <c:numCache>
                <c:formatCode>0</c:formatCode>
                <c:ptCount val="49"/>
                <c:pt idx="0">
                  <c:v>3240</c:v>
                </c:pt>
                <c:pt idx="1">
                  <c:v>6790</c:v>
                </c:pt>
                <c:pt idx="2">
                  <c:v>5710</c:v>
                </c:pt>
                <c:pt idx="3">
                  <c:v>4210</c:v>
                </c:pt>
                <c:pt idx="4">
                  <c:v>11040</c:v>
                </c:pt>
                <c:pt idx="5">
                  <c:v>4220</c:v>
                </c:pt>
                <c:pt idx="6">
                  <c:v>9360</c:v>
                </c:pt>
                <c:pt idx="7">
                  <c:v>10470</c:v>
                </c:pt>
                <c:pt idx="8">
                  <c:v>4060</c:v>
                </c:pt>
                <c:pt idx="9">
                  <c:v>0</c:v>
                </c:pt>
                <c:pt idx="10">
                  <c:v>1980</c:v>
                </c:pt>
                <c:pt idx="11">
                  <c:v>3250</c:v>
                </c:pt>
                <c:pt idx="12">
                  <c:v>1478</c:v>
                </c:pt>
                <c:pt idx="13">
                  <c:v>2350</c:v>
                </c:pt>
                <c:pt idx="14">
                  <c:v>2910</c:v>
                </c:pt>
                <c:pt idx="15">
                  <c:v>781</c:v>
                </c:pt>
                <c:pt idx="16">
                  <c:v>533</c:v>
                </c:pt>
                <c:pt idx="17">
                  <c:v>4000</c:v>
                </c:pt>
                <c:pt idx="18">
                  <c:v>1850</c:v>
                </c:pt>
                <c:pt idx="19">
                  <c:v>1770</c:v>
                </c:pt>
                <c:pt idx="20">
                  <c:v>2030</c:v>
                </c:pt>
                <c:pt idx="21">
                  <c:v>2540</c:v>
                </c:pt>
                <c:pt idx="22">
                  <c:v>1761</c:v>
                </c:pt>
                <c:pt idx="23">
                  <c:v>2460</c:v>
                </c:pt>
                <c:pt idx="24">
                  <c:v>1740</c:v>
                </c:pt>
                <c:pt idx="25">
                  <c:v>2100</c:v>
                </c:pt>
                <c:pt idx="26">
                  <c:v>1720</c:v>
                </c:pt>
                <c:pt idx="27">
                  <c:v>2410</c:v>
                </c:pt>
                <c:pt idx="28">
                  <c:v>2440</c:v>
                </c:pt>
                <c:pt idx="29">
                  <c:v>2220</c:v>
                </c:pt>
                <c:pt idx="30">
                  <c:v>1447</c:v>
                </c:pt>
                <c:pt idx="31">
                  <c:v>1389</c:v>
                </c:pt>
                <c:pt idx="32">
                  <c:v>1712</c:v>
                </c:pt>
                <c:pt idx="33">
                  <c:v>1692</c:v>
                </c:pt>
                <c:pt idx="34">
                  <c:v>1285</c:v>
                </c:pt>
                <c:pt idx="35">
                  <c:v>1831</c:v>
                </c:pt>
                <c:pt idx="36">
                  <c:v>1924</c:v>
                </c:pt>
                <c:pt idx="37">
                  <c:v>1800</c:v>
                </c:pt>
                <c:pt idx="38">
                  <c:v>5180</c:v>
                </c:pt>
                <c:pt idx="39">
                  <c:v>2016</c:v>
                </c:pt>
                <c:pt idx="40">
                  <c:v>6890</c:v>
                </c:pt>
                <c:pt idx="41">
                  <c:v>6690</c:v>
                </c:pt>
                <c:pt idx="42">
                  <c:v>6970</c:v>
                </c:pt>
                <c:pt idx="43">
                  <c:v>12930</c:v>
                </c:pt>
                <c:pt idx="44">
                  <c:v>3880</c:v>
                </c:pt>
                <c:pt idx="45">
                  <c:v>4710</c:v>
                </c:pt>
                <c:pt idx="46">
                  <c:v>4750</c:v>
                </c:pt>
                <c:pt idx="47">
                  <c:v>5010</c:v>
                </c:pt>
                <c:pt idx="48">
                  <c:v>4570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DA3-4091-877B-8F0933E58780}"/>
            </c:ext>
          </c:extLst>
        </c:ser>
        <c:ser>
          <c:idx val="3"/>
          <c:order val="4"/>
          <c:tx>
            <c:v>Mn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'4'!$K$4:$K$52</c:f>
              <c:numCache>
                <c:formatCode>0</c:formatCode>
                <c:ptCount val="49"/>
                <c:pt idx="0">
                  <c:v>913.08574308370044</c:v>
                </c:pt>
                <c:pt idx="1">
                  <c:v>199.03565392070485</c:v>
                </c:pt>
                <c:pt idx="2">
                  <c:v>868.16719083700445</c:v>
                </c:pt>
                <c:pt idx="3">
                  <c:v>668.35707911894281</c:v>
                </c:pt>
                <c:pt idx="4">
                  <c:v>415.10937938325992</c:v>
                </c:pt>
                <c:pt idx="5">
                  <c:v>546.76720493392065</c:v>
                </c:pt>
                <c:pt idx="6">
                  <c:v>579.29443242290745</c:v>
                </c:pt>
                <c:pt idx="7">
                  <c:v>257.11998872246693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373.28865832599115</c:v>
                </c:pt>
                <c:pt idx="13">
                  <c:v>14.714698149779736</c:v>
                </c:pt>
                <c:pt idx="14">
                  <c:v>2478.2649515418502</c:v>
                </c:pt>
                <c:pt idx="20">
                  <c:v>122.36433198237886</c:v>
                </c:pt>
                <c:pt idx="21">
                  <c:v>24.782649515418502</c:v>
                </c:pt>
                <c:pt idx="22">
                  <c:v>118.49204299559472</c:v>
                </c:pt>
                <c:pt idx="23">
                  <c:v>46.467467841409693</c:v>
                </c:pt>
                <c:pt idx="24">
                  <c:v>99.130598061674007</c:v>
                </c:pt>
                <c:pt idx="25">
                  <c:v>48.79084123348018</c:v>
                </c:pt>
                <c:pt idx="26">
                  <c:v>20.135902731277529</c:v>
                </c:pt>
                <c:pt idx="27">
                  <c:v>14.714698149779736</c:v>
                </c:pt>
                <c:pt idx="28">
                  <c:v>17.038071541850222</c:v>
                </c:pt>
                <c:pt idx="29">
                  <c:v>8.519035770925111</c:v>
                </c:pt>
                <c:pt idx="30">
                  <c:v>37.948432070484579</c:v>
                </c:pt>
                <c:pt idx="31">
                  <c:v>160.31276405286343</c:v>
                </c:pt>
                <c:pt idx="32">
                  <c:v>4.6467467841409684</c:v>
                </c:pt>
                <c:pt idx="33">
                  <c:v>23.233733920704847</c:v>
                </c:pt>
                <c:pt idx="34">
                  <c:v>1.5489155947136564</c:v>
                </c:pt>
                <c:pt idx="36">
                  <c:v>102.22842925110132</c:v>
                </c:pt>
                <c:pt idx="37">
                  <c:v>268.7368556828194</c:v>
                </c:pt>
                <c:pt idx="39">
                  <c:v>271.06022907488989</c:v>
                </c:pt>
                <c:pt idx="43">
                  <c:v>377.16094731277531</c:v>
                </c:pt>
                <c:pt idx="45">
                  <c:v>75.12240634361234</c:v>
                </c:pt>
                <c:pt idx="46">
                  <c:v>1519.4861984140971</c:v>
                </c:pt>
                <c:pt idx="47">
                  <c:v>1342.1353628193833</c:v>
                </c:pt>
                <c:pt idx="48">
                  <c:v>78.220237533039636</c:v>
                </c:pt>
              </c:numCache>
            </c:numRef>
          </c:xVal>
          <c:yVal>
            <c:numRef>
              <c:f>'4'!$T$4:$T$52</c:f>
              <c:numCache>
                <c:formatCode>0</c:formatCode>
                <c:ptCount val="49"/>
                <c:pt idx="0">
                  <c:v>223</c:v>
                </c:pt>
                <c:pt idx="1">
                  <c:v>133.80000000000001</c:v>
                </c:pt>
                <c:pt idx="2">
                  <c:v>809</c:v>
                </c:pt>
                <c:pt idx="3">
                  <c:v>595</c:v>
                </c:pt>
                <c:pt idx="4">
                  <c:v>370</c:v>
                </c:pt>
                <c:pt idx="5">
                  <c:v>602</c:v>
                </c:pt>
                <c:pt idx="6">
                  <c:v>332</c:v>
                </c:pt>
                <c:pt idx="7">
                  <c:v>457</c:v>
                </c:pt>
                <c:pt idx="8">
                  <c:v>673</c:v>
                </c:pt>
                <c:pt idx="9">
                  <c:v>256</c:v>
                </c:pt>
                <c:pt idx="10">
                  <c:v>160.4</c:v>
                </c:pt>
                <c:pt idx="11">
                  <c:v>306</c:v>
                </c:pt>
                <c:pt idx="12">
                  <c:v>579</c:v>
                </c:pt>
                <c:pt idx="13">
                  <c:v>109.4</c:v>
                </c:pt>
                <c:pt idx="14">
                  <c:v>2530</c:v>
                </c:pt>
                <c:pt idx="15">
                  <c:v>33.1</c:v>
                </c:pt>
                <c:pt idx="16">
                  <c:v>64.5</c:v>
                </c:pt>
                <c:pt idx="17">
                  <c:v>399</c:v>
                </c:pt>
                <c:pt idx="18">
                  <c:v>26.2</c:v>
                </c:pt>
                <c:pt idx="19">
                  <c:v>31.7</c:v>
                </c:pt>
                <c:pt idx="20">
                  <c:v>48.8</c:v>
                </c:pt>
                <c:pt idx="21">
                  <c:v>72</c:v>
                </c:pt>
                <c:pt idx="22">
                  <c:v>23.9</c:v>
                </c:pt>
                <c:pt idx="23">
                  <c:v>45.1</c:v>
                </c:pt>
                <c:pt idx="24">
                  <c:v>16.899999999999999</c:v>
                </c:pt>
                <c:pt idx="25">
                  <c:v>21.7</c:v>
                </c:pt>
                <c:pt idx="26">
                  <c:v>24.8</c:v>
                </c:pt>
                <c:pt idx="27">
                  <c:v>7.74</c:v>
                </c:pt>
                <c:pt idx="28">
                  <c:v>9.74</c:v>
                </c:pt>
                <c:pt idx="29">
                  <c:v>28.3</c:v>
                </c:pt>
                <c:pt idx="30">
                  <c:v>9.1999999999999993</c:v>
                </c:pt>
                <c:pt idx="31">
                  <c:v>11.06</c:v>
                </c:pt>
                <c:pt idx="32">
                  <c:v>11.1</c:v>
                </c:pt>
                <c:pt idx="33">
                  <c:v>34.200000000000003</c:v>
                </c:pt>
                <c:pt idx="34">
                  <c:v>7.07</c:v>
                </c:pt>
                <c:pt idx="35">
                  <c:v>63.8</c:v>
                </c:pt>
                <c:pt idx="36">
                  <c:v>132.5</c:v>
                </c:pt>
                <c:pt idx="37">
                  <c:v>285</c:v>
                </c:pt>
                <c:pt idx="38">
                  <c:v>317</c:v>
                </c:pt>
                <c:pt idx="39">
                  <c:v>210</c:v>
                </c:pt>
                <c:pt idx="40">
                  <c:v>9.9499999999999993</c:v>
                </c:pt>
                <c:pt idx="41">
                  <c:v>35.200000000000003</c:v>
                </c:pt>
                <c:pt idx="42">
                  <c:v>126</c:v>
                </c:pt>
                <c:pt idx="43">
                  <c:v>93.7</c:v>
                </c:pt>
                <c:pt idx="44">
                  <c:v>92.5</c:v>
                </c:pt>
                <c:pt idx="45">
                  <c:v>19</c:v>
                </c:pt>
                <c:pt idx="46">
                  <c:v>1392</c:v>
                </c:pt>
                <c:pt idx="47">
                  <c:v>1028</c:v>
                </c:pt>
                <c:pt idx="48">
                  <c:v>143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DA3-4091-877B-8F0933E587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1969648"/>
        <c:axId val="553938760"/>
      </c:scatterChart>
      <c:valAx>
        <c:axId val="961969648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3938760"/>
        <c:crosses val="autoZero"/>
        <c:crossBetween val="midCat"/>
      </c:valAx>
      <c:valAx>
        <c:axId val="553938760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19696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314324</xdr:colOff>
      <xdr:row>4</xdr:row>
      <xdr:rowOff>24933</xdr:rowOff>
    </xdr:from>
    <xdr:to>
      <xdr:col>30</xdr:col>
      <xdr:colOff>164539</xdr:colOff>
      <xdr:row>27</xdr:row>
      <xdr:rowOff>61446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85F4116-62DF-49B0-82BB-2AD84576DB1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396876</xdr:colOff>
      <xdr:row>5</xdr:row>
      <xdr:rowOff>87311</xdr:rowOff>
    </xdr:from>
    <xdr:to>
      <xdr:col>29</xdr:col>
      <xdr:colOff>466726</xdr:colOff>
      <xdr:row>36</xdr:row>
      <xdr:rowOff>92075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0672281-FF56-400F-96F7-825811FADDD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546946-3CE0-4577-B458-4BE1A06F6ABF}">
  <dimension ref="A1:W7"/>
  <sheetViews>
    <sheetView workbookViewId="0">
      <selection activeCell="L12" sqref="L12"/>
    </sheetView>
  </sheetViews>
  <sheetFormatPr defaultRowHeight="14.5" x14ac:dyDescent="0.35"/>
  <cols>
    <col min="1" max="16384" width="8.7265625" style="6"/>
  </cols>
  <sheetData>
    <row r="1" spans="1:23" s="52" customFormat="1" ht="27" customHeight="1" x14ac:dyDescent="0.4">
      <c r="A1" s="51" t="s">
        <v>552</v>
      </c>
    </row>
    <row r="2" spans="1:23" s="52" customFormat="1" ht="15" x14ac:dyDescent="0.3">
      <c r="A2" s="53" t="s">
        <v>551</v>
      </c>
    </row>
    <row r="3" spans="1:23" s="52" customFormat="1" ht="14" x14ac:dyDescent="0.3"/>
    <row r="4" spans="1:23" s="52" customFormat="1" ht="15.5" x14ac:dyDescent="0.35">
      <c r="A4" s="53">
        <v>1</v>
      </c>
      <c r="B4" s="54" t="s">
        <v>382</v>
      </c>
      <c r="C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</row>
    <row r="5" spans="1:23" s="52" customFormat="1" ht="15.5" x14ac:dyDescent="0.35">
      <c r="A5" s="53">
        <v>2</v>
      </c>
      <c r="B5" s="54" t="s">
        <v>392</v>
      </c>
      <c r="C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  <c r="W5" s="54"/>
    </row>
    <row r="6" spans="1:23" s="52" customFormat="1" ht="15.5" x14ac:dyDescent="0.35">
      <c r="A6" s="53">
        <v>3</v>
      </c>
      <c r="B6" s="54" t="s">
        <v>554</v>
      </c>
      <c r="C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54"/>
      <c r="U6" s="54"/>
      <c r="V6" s="54"/>
      <c r="W6" s="54"/>
    </row>
    <row r="7" spans="1:23" s="52" customFormat="1" ht="15.5" x14ac:dyDescent="0.35">
      <c r="A7" s="53">
        <v>4</v>
      </c>
      <c r="B7" s="54" t="s">
        <v>553</v>
      </c>
    </row>
  </sheetData>
  <phoneticPr fontId="3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8E4A0C-1ACF-46B3-A1FB-E8D6DB0ABA23}">
  <dimension ref="A1:BJ86"/>
  <sheetViews>
    <sheetView zoomScale="115" zoomScaleNormal="115" workbookViewId="0">
      <selection sqref="A1:P1"/>
    </sheetView>
  </sheetViews>
  <sheetFormatPr defaultRowHeight="12" x14ac:dyDescent="0.3"/>
  <cols>
    <col min="1" max="1" width="9.90625" style="17" bestFit="1" customWidth="1"/>
    <col min="2" max="2" width="0.54296875" style="17" customWidth="1"/>
    <col min="3" max="4" width="7.1796875" style="26" bestFit="1" customWidth="1"/>
    <col min="5" max="5" width="7.1796875" style="26" customWidth="1"/>
    <col min="6" max="8" width="7.1796875" style="26" bestFit="1" customWidth="1"/>
    <col min="9" max="9" width="13.81640625" style="26" bestFit="1" customWidth="1"/>
    <col min="10" max="10" width="9.81640625" style="44" bestFit="1" customWidth="1"/>
    <col min="11" max="11" width="17.26953125" style="44" customWidth="1"/>
    <col min="12" max="12" width="20" style="44" customWidth="1"/>
    <col min="13" max="13" width="20.26953125" style="44" customWidth="1"/>
    <col min="14" max="14" width="19.26953125" style="44" customWidth="1"/>
    <col min="15" max="15" width="5.1796875" style="44" bestFit="1" customWidth="1"/>
    <col min="16" max="16" width="22.08984375" style="44" customWidth="1"/>
    <col min="17" max="17" width="14.453125" style="2" bestFit="1" customWidth="1"/>
    <col min="18" max="16384" width="8.7265625" style="3"/>
  </cols>
  <sheetData>
    <row r="1" spans="1:16" s="2" customFormat="1" ht="37" customHeight="1" x14ac:dyDescent="0.3">
      <c r="A1" s="81" t="s">
        <v>561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</row>
    <row r="2" spans="1:16" x14ac:dyDescent="0.3">
      <c r="A2" s="72" t="s">
        <v>0</v>
      </c>
      <c r="B2" s="14"/>
      <c r="C2" s="75" t="s">
        <v>1</v>
      </c>
      <c r="D2" s="75"/>
      <c r="E2" s="75" t="s">
        <v>2</v>
      </c>
      <c r="F2" s="75"/>
      <c r="G2" s="75" t="s">
        <v>4</v>
      </c>
      <c r="H2" s="75"/>
      <c r="J2" s="72" t="s">
        <v>32</v>
      </c>
      <c r="K2" s="74" t="s">
        <v>1</v>
      </c>
      <c r="L2" s="74"/>
      <c r="M2" s="74" t="s">
        <v>2</v>
      </c>
      <c r="N2" s="74"/>
      <c r="O2" s="74" t="s">
        <v>4</v>
      </c>
      <c r="P2" s="74"/>
    </row>
    <row r="3" spans="1:16" x14ac:dyDescent="0.3">
      <c r="A3" s="73"/>
      <c r="B3" s="27"/>
      <c r="C3" s="7" t="s">
        <v>383</v>
      </c>
      <c r="D3" s="7" t="s">
        <v>34</v>
      </c>
      <c r="E3" s="7" t="s">
        <v>8</v>
      </c>
      <c r="F3" s="7" t="s">
        <v>35</v>
      </c>
      <c r="G3" s="7" t="s">
        <v>39</v>
      </c>
      <c r="H3" s="7" t="s">
        <v>36</v>
      </c>
      <c r="J3" s="73"/>
      <c r="K3" s="7" t="s">
        <v>33</v>
      </c>
      <c r="L3" s="7" t="s">
        <v>34</v>
      </c>
      <c r="M3" s="7" t="s">
        <v>8</v>
      </c>
      <c r="N3" s="7" t="s">
        <v>35</v>
      </c>
      <c r="O3" s="7" t="s">
        <v>39</v>
      </c>
      <c r="P3" s="7" t="s">
        <v>36</v>
      </c>
    </row>
    <row r="4" spans="1:16" ht="13.5" x14ac:dyDescent="0.3">
      <c r="A4" s="28" t="s">
        <v>546</v>
      </c>
      <c r="B4" s="29"/>
      <c r="C4" s="30" t="s">
        <v>304</v>
      </c>
      <c r="D4" s="30" t="s">
        <v>313</v>
      </c>
      <c r="E4" s="30" t="s">
        <v>321</v>
      </c>
      <c r="F4" s="30" t="s">
        <v>326</v>
      </c>
      <c r="G4" s="31">
        <v>40.592599999999997</v>
      </c>
      <c r="H4" s="30" t="s">
        <v>334</v>
      </c>
      <c r="J4" s="13" t="s">
        <v>41</v>
      </c>
      <c r="K4" s="14" t="s">
        <v>396</v>
      </c>
      <c r="L4" s="14" t="s">
        <v>397</v>
      </c>
      <c r="M4" s="14" t="s">
        <v>398</v>
      </c>
      <c r="N4" s="14" t="s">
        <v>399</v>
      </c>
      <c r="O4" s="15">
        <v>1607</v>
      </c>
      <c r="P4" s="15">
        <v>242</v>
      </c>
    </row>
    <row r="5" spans="1:16" ht="13.5" x14ac:dyDescent="0.3">
      <c r="A5" s="28" t="s">
        <v>547</v>
      </c>
      <c r="B5" s="32"/>
      <c r="C5" s="30" t="s">
        <v>13</v>
      </c>
      <c r="D5" s="30" t="s">
        <v>13</v>
      </c>
      <c r="E5" s="30" t="s">
        <v>300</v>
      </c>
      <c r="F5" s="30" t="s">
        <v>327</v>
      </c>
      <c r="G5" s="31">
        <v>2.64E-2</v>
      </c>
      <c r="H5" s="30" t="s">
        <v>13</v>
      </c>
      <c r="J5" s="16" t="s">
        <v>42</v>
      </c>
      <c r="K5" s="17" t="s">
        <v>400</v>
      </c>
      <c r="L5" s="17" t="s">
        <v>401</v>
      </c>
      <c r="M5" s="17" t="s">
        <v>402</v>
      </c>
      <c r="N5" s="17" t="s">
        <v>403</v>
      </c>
      <c r="O5" s="18">
        <v>17.100000000000001</v>
      </c>
      <c r="P5" s="18">
        <v>12.1</v>
      </c>
    </row>
    <row r="6" spans="1:16" ht="13.5" x14ac:dyDescent="0.3">
      <c r="A6" s="28" t="s">
        <v>548</v>
      </c>
      <c r="B6" s="32"/>
      <c r="C6" s="30" t="s">
        <v>310</v>
      </c>
      <c r="D6" s="30" t="s">
        <v>314</v>
      </c>
      <c r="E6" s="30" t="s">
        <v>322</v>
      </c>
      <c r="F6" s="30" t="s">
        <v>328</v>
      </c>
      <c r="G6" s="31">
        <v>29.136700000000001</v>
      </c>
      <c r="H6" s="30" t="s">
        <v>335</v>
      </c>
      <c r="J6" s="16" t="s">
        <v>404</v>
      </c>
      <c r="K6" s="17" t="s">
        <v>405</v>
      </c>
      <c r="L6" s="17" t="s">
        <v>406</v>
      </c>
      <c r="M6" s="17" t="s">
        <v>407</v>
      </c>
      <c r="N6" s="17" t="s">
        <v>408</v>
      </c>
      <c r="O6" s="18">
        <v>339</v>
      </c>
      <c r="P6" s="18">
        <v>2310</v>
      </c>
    </row>
    <row r="7" spans="1:16" x14ac:dyDescent="0.3">
      <c r="A7" s="28" t="s">
        <v>17</v>
      </c>
      <c r="B7" s="32"/>
      <c r="C7" s="30" t="s">
        <v>311</v>
      </c>
      <c r="D7" s="30" t="s">
        <v>315</v>
      </c>
      <c r="E7" s="30" t="s">
        <v>323</v>
      </c>
      <c r="F7" s="30" t="s">
        <v>329</v>
      </c>
      <c r="G7" s="31">
        <v>10.4587</v>
      </c>
      <c r="H7" s="30" t="s">
        <v>336</v>
      </c>
      <c r="J7" s="19" t="s">
        <v>409</v>
      </c>
      <c r="K7" s="17" t="s">
        <v>410</v>
      </c>
      <c r="L7" s="17" t="s">
        <v>411</v>
      </c>
      <c r="M7" s="17" t="s">
        <v>412</v>
      </c>
      <c r="N7" s="17" t="s">
        <v>413</v>
      </c>
      <c r="O7" s="20">
        <v>10.5</v>
      </c>
      <c r="P7" s="20">
        <v>22.6</v>
      </c>
    </row>
    <row r="8" spans="1:16" x14ac:dyDescent="0.3">
      <c r="A8" s="28" t="s">
        <v>20</v>
      </c>
      <c r="B8" s="32"/>
      <c r="C8" s="30" t="s">
        <v>312</v>
      </c>
      <c r="D8" s="30" t="s">
        <v>316</v>
      </c>
      <c r="E8" s="30" t="s">
        <v>324</v>
      </c>
      <c r="F8" s="30" t="s">
        <v>327</v>
      </c>
      <c r="G8" s="31">
        <v>4.82E-2</v>
      </c>
      <c r="H8" s="30" t="s">
        <v>316</v>
      </c>
      <c r="J8" s="19" t="s">
        <v>414</v>
      </c>
      <c r="K8" s="17" t="s">
        <v>415</v>
      </c>
      <c r="L8" s="17" t="s">
        <v>416</v>
      </c>
      <c r="M8" s="17" t="s">
        <v>417</v>
      </c>
      <c r="N8" s="17" t="s">
        <v>418</v>
      </c>
      <c r="O8" s="20">
        <v>2.11</v>
      </c>
      <c r="P8" s="20">
        <v>21.6</v>
      </c>
    </row>
    <row r="9" spans="1:16" x14ac:dyDescent="0.3">
      <c r="A9" s="28" t="s">
        <v>22</v>
      </c>
      <c r="B9" s="32"/>
      <c r="C9" s="30" t="s">
        <v>311</v>
      </c>
      <c r="D9" s="30" t="s">
        <v>317</v>
      </c>
      <c r="E9" s="30" t="s">
        <v>325</v>
      </c>
      <c r="F9" s="30" t="s">
        <v>330</v>
      </c>
      <c r="G9" s="31">
        <v>3.8102999999999998</v>
      </c>
      <c r="H9" s="30" t="s">
        <v>337</v>
      </c>
      <c r="J9" s="19" t="s">
        <v>45</v>
      </c>
      <c r="K9" s="17" t="s">
        <v>419</v>
      </c>
      <c r="L9" s="17" t="s">
        <v>420</v>
      </c>
      <c r="M9" s="17" t="s">
        <v>421</v>
      </c>
      <c r="N9" s="17" t="s">
        <v>422</v>
      </c>
      <c r="O9" s="20">
        <v>44.8</v>
      </c>
      <c r="P9" s="20">
        <v>6.94</v>
      </c>
    </row>
    <row r="10" spans="1:16" x14ac:dyDescent="0.3">
      <c r="A10" s="28" t="s">
        <v>25</v>
      </c>
      <c r="B10" s="32"/>
      <c r="C10" s="30" t="s">
        <v>13</v>
      </c>
      <c r="D10" s="30" t="s">
        <v>318</v>
      </c>
      <c r="E10" s="30" t="s">
        <v>300</v>
      </c>
      <c r="F10" s="30" t="s">
        <v>331</v>
      </c>
      <c r="G10" s="31">
        <v>4.4649999999999999</v>
      </c>
      <c r="H10" s="30" t="s">
        <v>338</v>
      </c>
      <c r="J10" s="16" t="s">
        <v>46</v>
      </c>
      <c r="K10" s="17" t="s">
        <v>423</v>
      </c>
      <c r="L10" s="17" t="s">
        <v>424</v>
      </c>
      <c r="M10" s="17" t="s">
        <v>425</v>
      </c>
      <c r="N10" s="17" t="s">
        <v>426</v>
      </c>
      <c r="O10" s="18">
        <v>391</v>
      </c>
      <c r="P10" s="18">
        <v>188</v>
      </c>
    </row>
    <row r="11" spans="1:16" ht="13.5" x14ac:dyDescent="0.3">
      <c r="A11" s="28" t="s">
        <v>549</v>
      </c>
      <c r="B11" s="32"/>
      <c r="C11" s="30" t="s">
        <v>312</v>
      </c>
      <c r="D11" s="30" t="s">
        <v>319</v>
      </c>
      <c r="E11" s="30" t="s">
        <v>298</v>
      </c>
      <c r="F11" s="30" t="s">
        <v>332</v>
      </c>
      <c r="G11" s="31">
        <v>0.39989999999999998</v>
      </c>
      <c r="H11" s="30" t="s">
        <v>339</v>
      </c>
      <c r="J11" s="16" t="s">
        <v>47</v>
      </c>
      <c r="K11" s="17" t="s">
        <v>427</v>
      </c>
      <c r="L11" s="17" t="s">
        <v>428</v>
      </c>
      <c r="M11" s="17" t="s">
        <v>429</v>
      </c>
      <c r="N11" s="17" t="s">
        <v>430</v>
      </c>
      <c r="O11" s="18">
        <v>187.3</v>
      </c>
      <c r="P11" s="18">
        <v>99.1</v>
      </c>
    </row>
    <row r="12" spans="1:16" ht="13.5" x14ac:dyDescent="0.3">
      <c r="A12" s="33" t="s">
        <v>550</v>
      </c>
      <c r="B12" s="11"/>
      <c r="C12" s="9" t="s">
        <v>13</v>
      </c>
      <c r="D12" s="9" t="s">
        <v>320</v>
      </c>
      <c r="E12" s="9" t="s">
        <v>300</v>
      </c>
      <c r="F12" s="9" t="s">
        <v>333</v>
      </c>
      <c r="G12" s="34">
        <v>6.6500000000000004E-2</v>
      </c>
      <c r="H12" s="9" t="s">
        <v>340</v>
      </c>
      <c r="J12" s="16" t="s">
        <v>48</v>
      </c>
      <c r="K12" s="17" t="s">
        <v>431</v>
      </c>
      <c r="L12" s="17" t="s">
        <v>432</v>
      </c>
      <c r="M12" s="17" t="s">
        <v>433</v>
      </c>
      <c r="N12" s="17" t="s">
        <v>434</v>
      </c>
      <c r="O12" s="18">
        <v>646</v>
      </c>
      <c r="P12" s="18">
        <v>114</v>
      </c>
    </row>
    <row r="13" spans="1:16" x14ac:dyDescent="0.3">
      <c r="A13" s="12" t="s">
        <v>295</v>
      </c>
      <c r="B13" s="35"/>
      <c r="C13" s="36"/>
      <c r="D13" s="36"/>
      <c r="E13" s="36"/>
      <c r="F13" s="36"/>
      <c r="G13" s="36"/>
      <c r="H13" s="36"/>
      <c r="J13" s="16" t="s">
        <v>49</v>
      </c>
      <c r="K13" s="17" t="s">
        <v>435</v>
      </c>
      <c r="L13" s="17" t="s">
        <v>436</v>
      </c>
      <c r="M13" s="17" t="s">
        <v>437</v>
      </c>
      <c r="N13" s="17" t="s">
        <v>438</v>
      </c>
      <c r="O13" s="18">
        <v>22.3</v>
      </c>
      <c r="P13" s="18">
        <v>18.13</v>
      </c>
    </row>
    <row r="14" spans="1:16" x14ac:dyDescent="0.3">
      <c r="A14" s="28" t="s">
        <v>287</v>
      </c>
      <c r="B14" s="29"/>
      <c r="C14" s="37" t="s">
        <v>384</v>
      </c>
      <c r="D14" s="37" t="s">
        <v>299</v>
      </c>
      <c r="E14" s="30" t="s">
        <v>372</v>
      </c>
      <c r="F14" s="37" t="s">
        <v>371</v>
      </c>
      <c r="G14" s="38">
        <v>4.7939977973896237</v>
      </c>
      <c r="H14" s="39">
        <v>3.6976690251442794</v>
      </c>
      <c r="J14" s="16" t="s">
        <v>50</v>
      </c>
      <c r="K14" s="17" t="s">
        <v>439</v>
      </c>
      <c r="L14" s="17" t="s">
        <v>440</v>
      </c>
      <c r="M14" s="17" t="s">
        <v>441</v>
      </c>
      <c r="N14" s="17" t="s">
        <v>442</v>
      </c>
      <c r="O14" s="18">
        <v>52.2</v>
      </c>
      <c r="P14" s="18">
        <v>8.59</v>
      </c>
    </row>
    <row r="15" spans="1:16" x14ac:dyDescent="0.3">
      <c r="A15" s="28" t="s">
        <v>43</v>
      </c>
      <c r="B15" s="29"/>
      <c r="C15" s="30">
        <v>0</v>
      </c>
      <c r="D15" s="30" t="s">
        <v>13</v>
      </c>
      <c r="E15" s="30">
        <v>0</v>
      </c>
      <c r="F15" s="37" t="s">
        <v>13</v>
      </c>
      <c r="G15" s="38">
        <v>2.3453147092252625E-3</v>
      </c>
      <c r="H15" s="39">
        <v>0</v>
      </c>
      <c r="J15" s="16" t="s">
        <v>51</v>
      </c>
      <c r="K15" s="17" t="s">
        <v>443</v>
      </c>
      <c r="L15" s="17" t="s">
        <v>444</v>
      </c>
      <c r="M15" s="17" t="s">
        <v>445</v>
      </c>
      <c r="N15" s="17" t="s">
        <v>446</v>
      </c>
      <c r="O15" s="18">
        <v>15.84</v>
      </c>
      <c r="P15" s="18">
        <v>27.2</v>
      </c>
    </row>
    <row r="16" spans="1:16" x14ac:dyDescent="0.3">
      <c r="A16" s="28" t="s">
        <v>288</v>
      </c>
      <c r="B16" s="29"/>
      <c r="C16" s="30" t="s">
        <v>385</v>
      </c>
      <c r="D16" s="30" t="s">
        <v>296</v>
      </c>
      <c r="E16" s="30" t="s">
        <v>373</v>
      </c>
      <c r="F16" s="37" t="s">
        <v>305</v>
      </c>
      <c r="G16" s="38">
        <v>4.0552853258119788</v>
      </c>
      <c r="H16" s="40">
        <v>4.0392018510848189</v>
      </c>
      <c r="J16" s="19" t="s">
        <v>52</v>
      </c>
      <c r="K16" s="17" t="s">
        <v>408</v>
      </c>
      <c r="L16" s="17" t="s">
        <v>447</v>
      </c>
      <c r="M16" s="17" t="s">
        <v>448</v>
      </c>
      <c r="N16" s="17" t="s">
        <v>449</v>
      </c>
      <c r="O16" s="20">
        <v>0.871</v>
      </c>
      <c r="P16" s="20">
        <v>8</v>
      </c>
    </row>
    <row r="17" spans="1:17" x14ac:dyDescent="0.3">
      <c r="A17" s="28" t="s">
        <v>289</v>
      </c>
      <c r="B17" s="29"/>
      <c r="C17" s="30" t="s">
        <v>386</v>
      </c>
      <c r="D17" s="30" t="s">
        <v>298</v>
      </c>
      <c r="E17" s="30" t="s">
        <v>374</v>
      </c>
      <c r="F17" s="37" t="s">
        <v>306</v>
      </c>
      <c r="G17" s="38">
        <v>1.0329808419839341</v>
      </c>
      <c r="H17" s="39">
        <v>0.21242401750370132</v>
      </c>
      <c r="J17" s="21" t="s">
        <v>53</v>
      </c>
      <c r="K17" s="17" t="s">
        <v>408</v>
      </c>
      <c r="L17" s="17" t="s">
        <v>450</v>
      </c>
      <c r="M17" s="17" t="s">
        <v>451</v>
      </c>
      <c r="N17" s="17" t="s">
        <v>452</v>
      </c>
      <c r="O17" s="22">
        <v>0.92</v>
      </c>
      <c r="P17" s="22">
        <v>0</v>
      </c>
    </row>
    <row r="18" spans="1:17" x14ac:dyDescent="0.3">
      <c r="A18" s="28" t="s">
        <v>290</v>
      </c>
      <c r="B18" s="29"/>
      <c r="C18" s="8">
        <v>0</v>
      </c>
      <c r="D18" s="30" t="s">
        <v>302</v>
      </c>
      <c r="E18" s="30">
        <v>0</v>
      </c>
      <c r="F18" s="37" t="s">
        <v>300</v>
      </c>
      <c r="G18" s="38">
        <v>4.820995643354504E-3</v>
      </c>
      <c r="H18" s="39">
        <v>0</v>
      </c>
      <c r="J18" s="19" t="s">
        <v>54</v>
      </c>
      <c r="K18" s="17" t="s">
        <v>453</v>
      </c>
      <c r="L18" s="17" t="s">
        <v>454</v>
      </c>
      <c r="M18" s="17" t="s">
        <v>455</v>
      </c>
      <c r="N18" s="17" t="s">
        <v>456</v>
      </c>
      <c r="O18" s="20">
        <v>9.3800000000000008</v>
      </c>
      <c r="P18" s="20">
        <v>0.9</v>
      </c>
    </row>
    <row r="19" spans="1:17" x14ac:dyDescent="0.3">
      <c r="A19" s="28" t="s">
        <v>291</v>
      </c>
      <c r="B19" s="29"/>
      <c r="C19" s="30" t="s">
        <v>387</v>
      </c>
      <c r="D19" s="37" t="s">
        <v>297</v>
      </c>
      <c r="E19" s="30" t="s">
        <v>375</v>
      </c>
      <c r="F19" s="37" t="s">
        <v>307</v>
      </c>
      <c r="G19" s="38">
        <v>0.67086480664159764</v>
      </c>
      <c r="H19" s="39">
        <v>2.9313991093859827E-2</v>
      </c>
      <c r="J19" s="19" t="s">
        <v>55</v>
      </c>
      <c r="K19" s="17" t="s">
        <v>457</v>
      </c>
      <c r="L19" s="17" t="s">
        <v>458</v>
      </c>
      <c r="M19" s="17" t="s">
        <v>459</v>
      </c>
      <c r="N19" s="17" t="s">
        <v>460</v>
      </c>
      <c r="O19" s="20">
        <v>103.6</v>
      </c>
      <c r="P19" s="20">
        <v>221</v>
      </c>
    </row>
    <row r="20" spans="1:17" x14ac:dyDescent="0.3">
      <c r="A20" s="28" t="s">
        <v>292</v>
      </c>
      <c r="B20" s="29"/>
      <c r="C20" s="37">
        <v>0</v>
      </c>
      <c r="D20" s="37" t="s">
        <v>300</v>
      </c>
      <c r="E20" s="30">
        <v>0</v>
      </c>
      <c r="F20" s="37" t="s">
        <v>300</v>
      </c>
      <c r="G20" s="38">
        <v>0.56492961638426031</v>
      </c>
      <c r="H20" s="39">
        <v>0.14935055693303756</v>
      </c>
      <c r="J20" s="23" t="s">
        <v>56</v>
      </c>
      <c r="K20" s="24" t="s">
        <v>461</v>
      </c>
      <c r="L20" s="24" t="s">
        <v>462</v>
      </c>
      <c r="M20" s="24" t="s">
        <v>463</v>
      </c>
      <c r="N20" s="24" t="s">
        <v>464</v>
      </c>
      <c r="O20" s="25">
        <v>11.87</v>
      </c>
      <c r="P20" s="25">
        <v>31.3</v>
      </c>
    </row>
    <row r="21" spans="1:17" x14ac:dyDescent="0.3">
      <c r="A21" s="28" t="s">
        <v>293</v>
      </c>
      <c r="B21" s="29"/>
      <c r="C21" s="37" t="s">
        <v>389</v>
      </c>
      <c r="D21" s="37" t="s">
        <v>301</v>
      </c>
      <c r="E21" s="30" t="s">
        <v>390</v>
      </c>
      <c r="F21" s="37" t="s">
        <v>308</v>
      </c>
      <c r="G21" s="41">
        <v>0.09</v>
      </c>
      <c r="H21" s="39">
        <v>3.7080609133149992E-2</v>
      </c>
      <c r="J21" s="17"/>
      <c r="K21" s="17"/>
      <c r="L21" s="17"/>
      <c r="M21" s="17"/>
      <c r="N21" s="17"/>
      <c r="O21" s="17"/>
      <c r="P21" s="17"/>
    </row>
    <row r="22" spans="1:17" x14ac:dyDescent="0.3">
      <c r="A22" s="33" t="s">
        <v>294</v>
      </c>
      <c r="B22" s="24"/>
      <c r="C22" s="9">
        <v>0</v>
      </c>
      <c r="D22" s="9" t="s">
        <v>303</v>
      </c>
      <c r="E22" s="9">
        <v>0</v>
      </c>
      <c r="F22" s="9" t="s">
        <v>309</v>
      </c>
      <c r="G22" s="42">
        <v>1.0018013742052006E-2</v>
      </c>
      <c r="H22" s="43">
        <v>2.2955979337226175E-2</v>
      </c>
    </row>
    <row r="23" spans="1:17" x14ac:dyDescent="0.3">
      <c r="C23" s="8"/>
      <c r="D23" s="8"/>
      <c r="E23" s="8"/>
      <c r="F23" s="8"/>
      <c r="G23" s="8"/>
      <c r="H23" s="8"/>
    </row>
    <row r="24" spans="1:17" x14ac:dyDescent="0.3">
      <c r="A24" s="72" t="s">
        <v>0</v>
      </c>
      <c r="C24" s="75" t="s">
        <v>5</v>
      </c>
      <c r="D24" s="75"/>
      <c r="E24" s="75" t="s">
        <v>6</v>
      </c>
      <c r="F24" s="75"/>
      <c r="G24" s="75" t="s">
        <v>7</v>
      </c>
      <c r="H24" s="75"/>
      <c r="J24" s="72" t="s">
        <v>32</v>
      </c>
      <c r="K24" s="74" t="s">
        <v>5</v>
      </c>
      <c r="L24" s="74"/>
      <c r="M24" s="74" t="s">
        <v>6</v>
      </c>
      <c r="N24" s="74"/>
      <c r="O24" s="74" t="s">
        <v>7</v>
      </c>
      <c r="P24" s="74"/>
    </row>
    <row r="25" spans="1:17" x14ac:dyDescent="0.3">
      <c r="A25" s="73"/>
      <c r="C25" s="7" t="s">
        <v>37</v>
      </c>
      <c r="D25" s="7" t="s">
        <v>9</v>
      </c>
      <c r="E25" s="7" t="s">
        <v>394</v>
      </c>
      <c r="F25" s="7" t="s">
        <v>38</v>
      </c>
      <c r="G25" s="7" t="s">
        <v>39</v>
      </c>
      <c r="H25" s="7" t="s">
        <v>40</v>
      </c>
      <c r="J25" s="73"/>
      <c r="K25" s="7" t="s">
        <v>37</v>
      </c>
      <c r="L25" s="7" t="s">
        <v>9</v>
      </c>
      <c r="M25" s="7" t="s">
        <v>394</v>
      </c>
      <c r="N25" s="7" t="s">
        <v>38</v>
      </c>
      <c r="O25" s="7" t="s">
        <v>39</v>
      </c>
      <c r="P25" s="7" t="s">
        <v>40</v>
      </c>
    </row>
    <row r="26" spans="1:17" ht="13.5" x14ac:dyDescent="0.3">
      <c r="A26" s="28" t="s">
        <v>546</v>
      </c>
      <c r="C26" s="45" t="s">
        <v>341</v>
      </c>
      <c r="D26" s="30" t="s">
        <v>10</v>
      </c>
      <c r="E26" s="45" t="s">
        <v>345</v>
      </c>
      <c r="F26" s="45" t="s">
        <v>350</v>
      </c>
      <c r="G26" s="45" t="s">
        <v>11</v>
      </c>
      <c r="H26" s="45" t="s">
        <v>356</v>
      </c>
      <c r="J26" s="16" t="s">
        <v>41</v>
      </c>
      <c r="K26" s="17" t="s">
        <v>465</v>
      </c>
      <c r="L26" s="17" t="s">
        <v>530</v>
      </c>
      <c r="M26" s="17" t="s">
        <v>466</v>
      </c>
      <c r="N26" s="17" t="s">
        <v>467</v>
      </c>
      <c r="O26" s="18">
        <v>419</v>
      </c>
      <c r="P26" s="17" t="s">
        <v>468</v>
      </c>
    </row>
    <row r="27" spans="1:17" ht="13.5" x14ac:dyDescent="0.3">
      <c r="A27" s="28" t="s">
        <v>547</v>
      </c>
      <c r="C27" s="45" t="s">
        <v>13</v>
      </c>
      <c r="D27" s="30" t="s">
        <v>13</v>
      </c>
      <c r="E27" s="45" t="s">
        <v>13</v>
      </c>
      <c r="F27" s="45" t="s">
        <v>13</v>
      </c>
      <c r="G27" s="45" t="s">
        <v>13</v>
      </c>
      <c r="H27" s="45" t="s">
        <v>13</v>
      </c>
      <c r="J27" s="16" t="s">
        <v>42</v>
      </c>
      <c r="K27" s="17" t="s">
        <v>469</v>
      </c>
      <c r="L27" s="17" t="s">
        <v>531</v>
      </c>
      <c r="M27" s="17" t="s">
        <v>470</v>
      </c>
      <c r="N27" s="17" t="s">
        <v>471</v>
      </c>
      <c r="O27" s="18">
        <v>99</v>
      </c>
      <c r="P27" s="17" t="s">
        <v>472</v>
      </c>
    </row>
    <row r="28" spans="1:17" ht="13.5" x14ac:dyDescent="0.3">
      <c r="A28" s="28" t="s">
        <v>548</v>
      </c>
      <c r="C28" s="45" t="s">
        <v>342</v>
      </c>
      <c r="D28" s="30" t="s">
        <v>15</v>
      </c>
      <c r="E28" s="45" t="s">
        <v>346</v>
      </c>
      <c r="F28" s="45" t="s">
        <v>351</v>
      </c>
      <c r="G28" s="45" t="s">
        <v>16</v>
      </c>
      <c r="H28" s="45" t="s">
        <v>357</v>
      </c>
      <c r="I28" s="46"/>
      <c r="J28" s="16" t="s">
        <v>404</v>
      </c>
      <c r="K28" s="17" t="s">
        <v>473</v>
      </c>
      <c r="L28" s="17" t="s">
        <v>532</v>
      </c>
      <c r="M28" s="17" t="s">
        <v>474</v>
      </c>
      <c r="N28" s="17" t="s">
        <v>475</v>
      </c>
      <c r="O28" s="18">
        <v>46</v>
      </c>
      <c r="P28" s="17" t="s">
        <v>476</v>
      </c>
      <c r="Q28" s="4"/>
    </row>
    <row r="29" spans="1:17" x14ac:dyDescent="0.3">
      <c r="A29" s="28" t="s">
        <v>17</v>
      </c>
      <c r="C29" s="45" t="s">
        <v>343</v>
      </c>
      <c r="D29" s="30" t="s">
        <v>18</v>
      </c>
      <c r="E29" s="45" t="s">
        <v>347</v>
      </c>
      <c r="F29" s="45" t="s">
        <v>352</v>
      </c>
      <c r="G29" s="45" t="s">
        <v>19</v>
      </c>
      <c r="H29" s="45" t="s">
        <v>358</v>
      </c>
      <c r="I29" s="46"/>
      <c r="J29" s="19" t="s">
        <v>409</v>
      </c>
      <c r="K29" s="17" t="s">
        <v>477</v>
      </c>
      <c r="L29" s="17" t="s">
        <v>533</v>
      </c>
      <c r="M29" s="17" t="s">
        <v>478</v>
      </c>
      <c r="N29" s="17" t="s">
        <v>479</v>
      </c>
      <c r="O29" s="20">
        <v>0</v>
      </c>
      <c r="P29" s="17" t="s">
        <v>480</v>
      </c>
      <c r="Q29" s="4"/>
    </row>
    <row r="30" spans="1:17" x14ac:dyDescent="0.3">
      <c r="A30" s="28" t="s">
        <v>20</v>
      </c>
      <c r="C30" s="45" t="s">
        <v>13</v>
      </c>
      <c r="D30" s="30" t="s">
        <v>13</v>
      </c>
      <c r="E30" s="45" t="s">
        <v>13</v>
      </c>
      <c r="F30" s="45" t="s">
        <v>13</v>
      </c>
      <c r="G30" s="45" t="s">
        <v>21</v>
      </c>
      <c r="H30" s="45" t="s">
        <v>13</v>
      </c>
      <c r="J30" s="19" t="s">
        <v>414</v>
      </c>
      <c r="K30" s="17" t="s">
        <v>481</v>
      </c>
      <c r="L30" s="17" t="s">
        <v>534</v>
      </c>
      <c r="M30" s="17" t="s">
        <v>482</v>
      </c>
      <c r="N30" s="17" t="s">
        <v>483</v>
      </c>
      <c r="O30" s="20">
        <v>0</v>
      </c>
      <c r="P30" s="17" t="s">
        <v>484</v>
      </c>
    </row>
    <row r="31" spans="1:17" x14ac:dyDescent="0.3">
      <c r="A31" s="28" t="s">
        <v>22</v>
      </c>
      <c r="C31" s="45" t="s">
        <v>344</v>
      </c>
      <c r="D31" s="30" t="s">
        <v>23</v>
      </c>
      <c r="E31" s="45" t="s">
        <v>348</v>
      </c>
      <c r="F31" s="45" t="s">
        <v>353</v>
      </c>
      <c r="G31" s="45" t="s">
        <v>24</v>
      </c>
      <c r="H31" s="45" t="s">
        <v>359</v>
      </c>
      <c r="J31" s="19" t="s">
        <v>45</v>
      </c>
      <c r="K31" s="17" t="s">
        <v>485</v>
      </c>
      <c r="L31" s="17" t="s">
        <v>535</v>
      </c>
      <c r="M31" s="17" t="s">
        <v>486</v>
      </c>
      <c r="N31" s="17" t="s">
        <v>487</v>
      </c>
      <c r="O31" s="20">
        <v>8.1</v>
      </c>
      <c r="P31" s="17" t="s">
        <v>488</v>
      </c>
    </row>
    <row r="32" spans="1:17" x14ac:dyDescent="0.3">
      <c r="A32" s="28" t="s">
        <v>25</v>
      </c>
      <c r="C32" s="45" t="s">
        <v>13</v>
      </c>
      <c r="D32" s="30" t="s">
        <v>26</v>
      </c>
      <c r="E32" s="45" t="s">
        <v>13</v>
      </c>
      <c r="F32" s="45" t="s">
        <v>354</v>
      </c>
      <c r="G32" s="45" t="s">
        <v>13</v>
      </c>
      <c r="H32" s="45" t="s">
        <v>360</v>
      </c>
      <c r="J32" s="16" t="s">
        <v>46</v>
      </c>
      <c r="K32" s="17" t="s">
        <v>489</v>
      </c>
      <c r="L32" s="17" t="s">
        <v>536</v>
      </c>
      <c r="M32" s="17" t="s">
        <v>490</v>
      </c>
      <c r="N32" s="17" t="s">
        <v>491</v>
      </c>
      <c r="O32" s="18">
        <v>4.3</v>
      </c>
      <c r="P32" s="17" t="s">
        <v>492</v>
      </c>
    </row>
    <row r="33" spans="1:62" s="1" customFormat="1" ht="13.5" x14ac:dyDescent="0.25">
      <c r="A33" s="28" t="s">
        <v>549</v>
      </c>
      <c r="B33" s="47"/>
      <c r="C33" s="45" t="s">
        <v>13</v>
      </c>
      <c r="D33" s="30" t="s">
        <v>28</v>
      </c>
      <c r="E33" s="45" t="s">
        <v>349</v>
      </c>
      <c r="F33" s="45" t="s">
        <v>316</v>
      </c>
      <c r="G33" s="45" t="s">
        <v>29</v>
      </c>
      <c r="H33" s="45" t="s">
        <v>361</v>
      </c>
      <c r="I33" s="47"/>
      <c r="J33" s="16" t="s">
        <v>47</v>
      </c>
      <c r="K33" s="17" t="s">
        <v>493</v>
      </c>
      <c r="L33" s="17" t="s">
        <v>537</v>
      </c>
      <c r="M33" s="17" t="s">
        <v>494</v>
      </c>
      <c r="N33" s="17" t="s">
        <v>495</v>
      </c>
      <c r="O33" s="18">
        <v>0</v>
      </c>
      <c r="P33" s="17" t="s">
        <v>496</v>
      </c>
      <c r="BJ33" s="5"/>
    </row>
    <row r="34" spans="1:62" ht="13.5" x14ac:dyDescent="0.3">
      <c r="A34" s="33" t="s">
        <v>550</v>
      </c>
      <c r="B34" s="24"/>
      <c r="C34" s="42" t="s">
        <v>13</v>
      </c>
      <c r="D34" s="9" t="s">
        <v>31</v>
      </c>
      <c r="E34" s="42" t="s">
        <v>13</v>
      </c>
      <c r="F34" s="42" t="s">
        <v>355</v>
      </c>
      <c r="G34" s="42" t="s">
        <v>13</v>
      </c>
      <c r="H34" s="42" t="s">
        <v>355</v>
      </c>
      <c r="J34" s="16" t="s">
        <v>48</v>
      </c>
      <c r="K34" s="17" t="s">
        <v>497</v>
      </c>
      <c r="L34" s="17" t="s">
        <v>538</v>
      </c>
      <c r="M34" s="17" t="s">
        <v>498</v>
      </c>
      <c r="N34" s="17" t="s">
        <v>499</v>
      </c>
      <c r="O34" s="18">
        <v>126</v>
      </c>
      <c r="P34" s="17" t="s">
        <v>500</v>
      </c>
    </row>
    <row r="35" spans="1:62" x14ac:dyDescent="0.3">
      <c r="A35" s="10" t="s">
        <v>295</v>
      </c>
      <c r="B35" s="14"/>
      <c r="C35" s="48"/>
      <c r="D35" s="48"/>
      <c r="E35" s="48"/>
      <c r="F35" s="48"/>
      <c r="G35" s="48"/>
      <c r="H35" s="48"/>
      <c r="J35" s="16" t="s">
        <v>49</v>
      </c>
      <c r="K35" s="17" t="s">
        <v>501</v>
      </c>
      <c r="L35" s="17" t="s">
        <v>539</v>
      </c>
      <c r="M35" s="17" t="s">
        <v>502</v>
      </c>
      <c r="N35" s="17" t="s">
        <v>503</v>
      </c>
      <c r="O35" s="18">
        <v>42.9</v>
      </c>
      <c r="P35" s="17" t="s">
        <v>504</v>
      </c>
    </row>
    <row r="36" spans="1:62" x14ac:dyDescent="0.3">
      <c r="A36" s="28" t="s">
        <v>287</v>
      </c>
      <c r="B36" s="29"/>
      <c r="C36" s="30" t="s">
        <v>372</v>
      </c>
      <c r="D36" s="30" t="s">
        <v>362</v>
      </c>
      <c r="E36" s="30" t="s">
        <v>379</v>
      </c>
      <c r="F36" s="30" t="s">
        <v>366</v>
      </c>
      <c r="G36" s="45">
        <v>4.9665489323648542</v>
      </c>
      <c r="H36" s="30" t="s">
        <v>369</v>
      </c>
      <c r="J36" s="16" t="s">
        <v>50</v>
      </c>
      <c r="K36" s="17" t="s">
        <v>505</v>
      </c>
      <c r="L36" s="17" t="s">
        <v>540</v>
      </c>
      <c r="M36" s="17" t="s">
        <v>506</v>
      </c>
      <c r="N36" s="17" t="s">
        <v>507</v>
      </c>
      <c r="O36" s="18">
        <v>1.55</v>
      </c>
      <c r="P36" s="17" t="s">
        <v>508</v>
      </c>
    </row>
    <row r="37" spans="1:62" x14ac:dyDescent="0.3">
      <c r="A37" s="28" t="s">
        <v>43</v>
      </c>
      <c r="B37" s="29"/>
      <c r="C37" s="30">
        <v>0</v>
      </c>
      <c r="D37" s="30">
        <v>0</v>
      </c>
      <c r="E37" s="30">
        <v>0</v>
      </c>
      <c r="F37" s="30">
        <v>0</v>
      </c>
      <c r="G37" s="49">
        <v>0</v>
      </c>
      <c r="H37" s="30">
        <v>0</v>
      </c>
      <c r="J37" s="16" t="s">
        <v>51</v>
      </c>
      <c r="K37" s="17" t="s">
        <v>509</v>
      </c>
      <c r="L37" s="17" t="s">
        <v>541</v>
      </c>
      <c r="M37" s="17" t="s">
        <v>510</v>
      </c>
      <c r="N37" s="17" t="s">
        <v>511</v>
      </c>
      <c r="O37" s="18">
        <v>0</v>
      </c>
      <c r="P37" s="17" t="s">
        <v>512</v>
      </c>
    </row>
    <row r="38" spans="1:62" x14ac:dyDescent="0.3">
      <c r="A38" s="28" t="s">
        <v>288</v>
      </c>
      <c r="B38" s="29"/>
      <c r="C38" s="30" t="s">
        <v>376</v>
      </c>
      <c r="D38" s="30" t="s">
        <v>363</v>
      </c>
      <c r="E38" s="30" t="s">
        <v>380</v>
      </c>
      <c r="F38" s="30" t="s">
        <v>367</v>
      </c>
      <c r="G38" s="49">
        <v>4.066103153350479</v>
      </c>
      <c r="H38" s="30" t="s">
        <v>370</v>
      </c>
      <c r="J38" s="19" t="s">
        <v>52</v>
      </c>
      <c r="K38" s="17" t="s">
        <v>408</v>
      </c>
      <c r="L38" s="17" t="s">
        <v>542</v>
      </c>
      <c r="M38" s="17" t="s">
        <v>513</v>
      </c>
      <c r="N38" s="17" t="s">
        <v>514</v>
      </c>
      <c r="O38" s="20">
        <v>0</v>
      </c>
      <c r="P38" s="17" t="s">
        <v>515</v>
      </c>
    </row>
    <row r="39" spans="1:62" x14ac:dyDescent="0.3">
      <c r="A39" s="28" t="s">
        <v>289</v>
      </c>
      <c r="B39" s="29"/>
      <c r="C39" s="30" t="s">
        <v>377</v>
      </c>
      <c r="D39" s="30" t="s">
        <v>364</v>
      </c>
      <c r="E39" s="30" t="s">
        <v>374</v>
      </c>
      <c r="F39" s="30" t="s">
        <v>368</v>
      </c>
      <c r="G39" s="49">
        <v>0.77756671917250963</v>
      </c>
      <c r="H39" s="30" t="s">
        <v>349</v>
      </c>
      <c r="J39" s="21" t="s">
        <v>53</v>
      </c>
      <c r="K39" s="17" t="s">
        <v>408</v>
      </c>
      <c r="L39" s="17" t="s">
        <v>13</v>
      </c>
      <c r="M39" s="17" t="s">
        <v>408</v>
      </c>
      <c r="N39" s="17" t="s">
        <v>516</v>
      </c>
      <c r="O39" s="22">
        <v>0</v>
      </c>
      <c r="P39" s="17" t="s">
        <v>517</v>
      </c>
    </row>
    <row r="40" spans="1:62" x14ac:dyDescent="0.3">
      <c r="A40" s="28" t="s">
        <v>290</v>
      </c>
      <c r="B40" s="29"/>
      <c r="C40" s="30">
        <v>0.5</v>
      </c>
      <c r="D40" s="30">
        <v>0</v>
      </c>
      <c r="E40" s="30">
        <v>0</v>
      </c>
      <c r="F40" s="30">
        <v>0</v>
      </c>
      <c r="G40" s="49">
        <v>0.03</v>
      </c>
      <c r="H40" s="30">
        <v>0</v>
      </c>
      <c r="J40" s="19" t="s">
        <v>54</v>
      </c>
      <c r="K40" s="17" t="s">
        <v>518</v>
      </c>
      <c r="L40" s="17" t="s">
        <v>543</v>
      </c>
      <c r="M40" s="17" t="s">
        <v>519</v>
      </c>
      <c r="N40" s="17" t="s">
        <v>520</v>
      </c>
      <c r="O40" s="20">
        <v>1.91</v>
      </c>
      <c r="P40" s="17" t="s">
        <v>521</v>
      </c>
    </row>
    <row r="41" spans="1:62" x14ac:dyDescent="0.3">
      <c r="A41" s="28" t="s">
        <v>291</v>
      </c>
      <c r="B41" s="29"/>
      <c r="C41" s="30" t="s">
        <v>378</v>
      </c>
      <c r="D41" s="30" t="s">
        <v>361</v>
      </c>
      <c r="E41" s="30" t="s">
        <v>381</v>
      </c>
      <c r="F41" s="30" t="s">
        <v>300</v>
      </c>
      <c r="G41" s="49">
        <v>1.1595833464195242</v>
      </c>
      <c r="H41" s="30">
        <v>0</v>
      </c>
      <c r="J41" s="19" t="s">
        <v>55</v>
      </c>
      <c r="K41" s="17" t="s">
        <v>522</v>
      </c>
      <c r="L41" s="17" t="s">
        <v>544</v>
      </c>
      <c r="M41" s="17" t="s">
        <v>523</v>
      </c>
      <c r="N41" s="17" t="s">
        <v>524</v>
      </c>
      <c r="O41" s="20">
        <v>0</v>
      </c>
      <c r="P41" s="17" t="s">
        <v>525</v>
      </c>
    </row>
    <row r="42" spans="1:62" x14ac:dyDescent="0.3">
      <c r="A42" s="28" t="s">
        <v>292</v>
      </c>
      <c r="B42" s="29"/>
      <c r="C42" s="30">
        <v>0</v>
      </c>
      <c r="D42" s="30" t="s">
        <v>365</v>
      </c>
      <c r="E42" s="30">
        <v>0</v>
      </c>
      <c r="F42" s="30">
        <v>0</v>
      </c>
      <c r="G42" s="49">
        <v>0</v>
      </c>
      <c r="H42" s="30">
        <v>0.1</v>
      </c>
      <c r="J42" s="23" t="s">
        <v>56</v>
      </c>
      <c r="K42" s="24" t="s">
        <v>526</v>
      </c>
      <c r="L42" s="24" t="s">
        <v>545</v>
      </c>
      <c r="M42" s="24" t="s">
        <v>527</v>
      </c>
      <c r="N42" s="24" t="s">
        <v>528</v>
      </c>
      <c r="O42" s="25">
        <v>0</v>
      </c>
      <c r="P42" s="24" t="s">
        <v>529</v>
      </c>
    </row>
    <row r="43" spans="1:62" x14ac:dyDescent="0.3">
      <c r="A43" s="28" t="s">
        <v>293</v>
      </c>
      <c r="B43" s="29"/>
      <c r="C43" s="30" t="s">
        <v>388</v>
      </c>
      <c r="D43" s="30">
        <v>0.01</v>
      </c>
      <c r="E43" s="30" t="s">
        <v>391</v>
      </c>
      <c r="F43" s="30">
        <v>0</v>
      </c>
      <c r="G43" s="49">
        <v>0</v>
      </c>
      <c r="H43" s="30">
        <v>0</v>
      </c>
    </row>
    <row r="44" spans="1:62" x14ac:dyDescent="0.3">
      <c r="A44" s="33" t="s">
        <v>294</v>
      </c>
      <c r="B44" s="24"/>
      <c r="C44" s="9">
        <v>0</v>
      </c>
      <c r="D44" s="9" t="s">
        <v>297</v>
      </c>
      <c r="E44" s="9">
        <v>0</v>
      </c>
      <c r="F44" s="9">
        <v>0.1</v>
      </c>
      <c r="G44" s="50">
        <v>0</v>
      </c>
      <c r="H44" s="9" t="s">
        <v>300</v>
      </c>
    </row>
    <row r="46" spans="1:62" x14ac:dyDescent="0.3">
      <c r="A46" s="26"/>
      <c r="B46" s="44"/>
      <c r="J46" s="26"/>
      <c r="K46" s="26"/>
      <c r="L46" s="26"/>
      <c r="M46" s="26"/>
      <c r="N46" s="26"/>
      <c r="O46" s="26"/>
      <c r="P46" s="26"/>
      <c r="Q46" s="3"/>
    </row>
    <row r="47" spans="1:62" x14ac:dyDescent="0.3">
      <c r="A47" s="26"/>
      <c r="B47" s="44"/>
      <c r="J47" s="26"/>
      <c r="K47" s="26"/>
      <c r="L47" s="26"/>
      <c r="M47" s="26"/>
      <c r="N47" s="26"/>
      <c r="O47" s="26"/>
      <c r="P47" s="26"/>
      <c r="Q47" s="3"/>
    </row>
    <row r="48" spans="1:62" x14ac:dyDescent="0.3">
      <c r="A48" s="26"/>
      <c r="B48" s="44"/>
      <c r="J48" s="26"/>
      <c r="K48" s="26"/>
      <c r="L48" s="26"/>
      <c r="M48" s="26"/>
      <c r="N48" s="26"/>
      <c r="O48" s="26"/>
      <c r="P48" s="26"/>
      <c r="Q48" s="3"/>
    </row>
    <row r="49" spans="1:17" x14ac:dyDescent="0.3">
      <c r="A49" s="26"/>
      <c r="B49" s="44"/>
      <c r="J49" s="26"/>
      <c r="K49" s="26"/>
      <c r="L49" s="26"/>
      <c r="M49" s="26"/>
      <c r="N49" s="26"/>
      <c r="O49" s="26"/>
      <c r="P49" s="26"/>
      <c r="Q49" s="3"/>
    </row>
    <row r="50" spans="1:17" x14ac:dyDescent="0.3">
      <c r="A50" s="26"/>
      <c r="B50" s="44"/>
      <c r="J50" s="26"/>
      <c r="K50" s="26"/>
      <c r="L50" s="26"/>
      <c r="M50" s="26"/>
      <c r="N50" s="26"/>
      <c r="O50" s="26"/>
      <c r="P50" s="26"/>
      <c r="Q50" s="3"/>
    </row>
    <row r="51" spans="1:17" x14ac:dyDescent="0.3">
      <c r="A51" s="26"/>
      <c r="B51" s="44"/>
      <c r="J51" s="26"/>
      <c r="K51" s="26"/>
      <c r="L51" s="26"/>
      <c r="M51" s="26"/>
      <c r="N51" s="26"/>
      <c r="O51" s="26"/>
      <c r="P51" s="26"/>
      <c r="Q51" s="3"/>
    </row>
    <row r="52" spans="1:17" x14ac:dyDescent="0.3">
      <c r="A52" s="26"/>
      <c r="B52" s="44"/>
      <c r="J52" s="26"/>
      <c r="K52" s="26"/>
      <c r="L52" s="26"/>
      <c r="M52" s="26"/>
      <c r="N52" s="26"/>
      <c r="O52" s="26"/>
      <c r="P52" s="26"/>
      <c r="Q52" s="3"/>
    </row>
    <row r="53" spans="1:17" x14ac:dyDescent="0.3">
      <c r="A53" s="26"/>
      <c r="B53" s="44"/>
      <c r="J53" s="26"/>
      <c r="K53" s="26"/>
      <c r="L53" s="26"/>
      <c r="M53" s="26"/>
      <c r="N53" s="26"/>
      <c r="O53" s="26"/>
      <c r="P53" s="26"/>
      <c r="Q53" s="3"/>
    </row>
    <row r="54" spans="1:17" x14ac:dyDescent="0.3">
      <c r="A54" s="26"/>
      <c r="B54" s="44"/>
      <c r="J54" s="26"/>
      <c r="K54" s="26"/>
      <c r="L54" s="26"/>
      <c r="M54" s="26"/>
      <c r="N54" s="26"/>
      <c r="O54" s="26"/>
      <c r="P54" s="26"/>
      <c r="Q54" s="3"/>
    </row>
    <row r="55" spans="1:17" x14ac:dyDescent="0.3">
      <c r="A55" s="26"/>
      <c r="B55" s="44"/>
      <c r="J55" s="26"/>
      <c r="K55" s="26"/>
      <c r="L55" s="26"/>
      <c r="M55" s="26"/>
      <c r="N55" s="26"/>
      <c r="O55" s="26"/>
      <c r="P55" s="26"/>
      <c r="Q55" s="3"/>
    </row>
    <row r="56" spans="1:17" x14ac:dyDescent="0.3">
      <c r="A56" s="26"/>
      <c r="B56" s="44"/>
      <c r="J56" s="26"/>
      <c r="K56" s="26"/>
      <c r="L56" s="26"/>
      <c r="M56" s="26"/>
      <c r="N56" s="26"/>
      <c r="O56" s="26"/>
      <c r="P56" s="26"/>
      <c r="Q56" s="3"/>
    </row>
    <row r="57" spans="1:17" x14ac:dyDescent="0.3">
      <c r="A57" s="26"/>
      <c r="B57" s="44"/>
      <c r="J57" s="26"/>
      <c r="K57" s="26"/>
      <c r="L57" s="26"/>
      <c r="M57" s="26"/>
      <c r="N57" s="26"/>
      <c r="O57" s="26"/>
      <c r="P57" s="26"/>
      <c r="Q57" s="3"/>
    </row>
    <row r="58" spans="1:17" x14ac:dyDescent="0.3">
      <c r="A58" s="26"/>
      <c r="B58" s="44"/>
      <c r="J58" s="26"/>
      <c r="K58" s="26"/>
      <c r="L58" s="26"/>
      <c r="M58" s="26"/>
      <c r="N58" s="26"/>
      <c r="O58" s="26"/>
      <c r="P58" s="26"/>
      <c r="Q58" s="3"/>
    </row>
    <row r="59" spans="1:17" x14ac:dyDescent="0.3">
      <c r="A59" s="26"/>
      <c r="B59" s="44"/>
      <c r="J59" s="26"/>
      <c r="K59" s="26"/>
      <c r="L59" s="26"/>
      <c r="M59" s="26"/>
      <c r="N59" s="26"/>
      <c r="O59" s="26"/>
      <c r="P59" s="26"/>
      <c r="Q59" s="3"/>
    </row>
    <row r="60" spans="1:17" x14ac:dyDescent="0.3">
      <c r="A60" s="26"/>
      <c r="B60" s="44"/>
      <c r="J60" s="26"/>
      <c r="K60" s="26"/>
      <c r="L60" s="26"/>
      <c r="M60" s="26"/>
      <c r="N60" s="26"/>
      <c r="O60" s="26"/>
      <c r="P60" s="26"/>
      <c r="Q60" s="3"/>
    </row>
    <row r="61" spans="1:17" x14ac:dyDescent="0.3">
      <c r="A61" s="26"/>
      <c r="B61" s="44"/>
      <c r="J61" s="26"/>
      <c r="K61" s="26"/>
      <c r="L61" s="26"/>
      <c r="M61" s="26"/>
      <c r="N61" s="26"/>
      <c r="O61" s="26"/>
      <c r="P61" s="26"/>
      <c r="Q61" s="3"/>
    </row>
    <row r="62" spans="1:17" x14ac:dyDescent="0.3">
      <c r="A62" s="26"/>
      <c r="B62" s="44"/>
      <c r="J62" s="26"/>
      <c r="K62" s="26"/>
      <c r="L62" s="26"/>
      <c r="M62" s="26"/>
      <c r="N62" s="26"/>
      <c r="O62" s="26"/>
      <c r="P62" s="26"/>
      <c r="Q62" s="3"/>
    </row>
    <row r="63" spans="1:17" x14ac:dyDescent="0.3">
      <c r="A63" s="26"/>
      <c r="B63" s="44"/>
      <c r="J63" s="26"/>
      <c r="K63" s="26"/>
      <c r="L63" s="26"/>
      <c r="M63" s="26"/>
      <c r="N63" s="26"/>
      <c r="O63" s="26"/>
      <c r="P63" s="26"/>
      <c r="Q63" s="3"/>
    </row>
    <row r="64" spans="1:17" x14ac:dyDescent="0.3">
      <c r="A64" s="26"/>
      <c r="B64" s="44"/>
      <c r="J64" s="26"/>
      <c r="K64" s="26"/>
      <c r="L64" s="26"/>
      <c r="M64" s="26"/>
      <c r="N64" s="26"/>
      <c r="O64" s="26"/>
      <c r="P64" s="26"/>
      <c r="Q64" s="3"/>
    </row>
    <row r="65" spans="1:17" x14ac:dyDescent="0.3">
      <c r="A65" s="26"/>
      <c r="B65" s="44"/>
      <c r="J65" s="26"/>
      <c r="K65" s="26"/>
      <c r="L65" s="26"/>
      <c r="M65" s="26"/>
      <c r="N65" s="26"/>
      <c r="O65" s="26"/>
      <c r="P65" s="26"/>
      <c r="Q65" s="3"/>
    </row>
    <row r="66" spans="1:17" x14ac:dyDescent="0.3">
      <c r="A66" s="26"/>
      <c r="B66" s="44"/>
      <c r="J66" s="26"/>
      <c r="K66" s="26"/>
      <c r="L66" s="26"/>
      <c r="M66" s="26"/>
      <c r="N66" s="26"/>
      <c r="O66" s="26"/>
      <c r="P66" s="26"/>
      <c r="Q66" s="3"/>
    </row>
    <row r="67" spans="1:17" x14ac:dyDescent="0.3">
      <c r="A67" s="26"/>
      <c r="B67" s="44"/>
      <c r="J67" s="26"/>
      <c r="K67" s="26"/>
      <c r="L67" s="26"/>
      <c r="M67" s="26"/>
      <c r="N67" s="26"/>
      <c r="O67" s="26"/>
      <c r="P67" s="26"/>
      <c r="Q67" s="3"/>
    </row>
    <row r="68" spans="1:17" x14ac:dyDescent="0.3">
      <c r="A68" s="26"/>
      <c r="B68" s="44"/>
      <c r="J68" s="26"/>
      <c r="K68" s="26"/>
      <c r="L68" s="26"/>
      <c r="M68" s="26"/>
      <c r="N68" s="26"/>
      <c r="O68" s="26"/>
      <c r="P68" s="26"/>
      <c r="Q68" s="3"/>
    </row>
    <row r="69" spans="1:17" x14ac:dyDescent="0.3">
      <c r="A69" s="26"/>
      <c r="B69" s="44"/>
      <c r="J69" s="26"/>
      <c r="K69" s="26"/>
      <c r="L69" s="26"/>
      <c r="M69" s="26"/>
      <c r="N69" s="26"/>
      <c r="O69" s="26"/>
      <c r="P69" s="26"/>
      <c r="Q69" s="3"/>
    </row>
    <row r="70" spans="1:17" x14ac:dyDescent="0.3">
      <c r="A70" s="26"/>
      <c r="B70" s="44"/>
      <c r="J70" s="26"/>
      <c r="K70" s="26"/>
      <c r="L70" s="26"/>
      <c r="M70" s="26"/>
      <c r="N70" s="26"/>
      <c r="O70" s="26"/>
      <c r="P70" s="26"/>
      <c r="Q70" s="3"/>
    </row>
    <row r="71" spans="1:17" x14ac:dyDescent="0.3">
      <c r="A71" s="26"/>
      <c r="B71" s="44"/>
      <c r="J71" s="26"/>
      <c r="K71" s="26"/>
      <c r="L71" s="26"/>
      <c r="M71" s="26"/>
      <c r="N71" s="26"/>
      <c r="O71" s="26"/>
      <c r="P71" s="26"/>
      <c r="Q71" s="3"/>
    </row>
    <row r="72" spans="1:17" x14ac:dyDescent="0.3">
      <c r="A72" s="26"/>
      <c r="B72" s="44"/>
      <c r="J72" s="26"/>
      <c r="K72" s="26"/>
      <c r="L72" s="26"/>
      <c r="M72" s="26"/>
      <c r="N72" s="26"/>
      <c r="O72" s="26"/>
      <c r="P72" s="26"/>
      <c r="Q72" s="3"/>
    </row>
    <row r="73" spans="1:17" x14ac:dyDescent="0.3">
      <c r="A73" s="26"/>
      <c r="B73" s="44"/>
      <c r="J73" s="26"/>
      <c r="K73" s="26"/>
      <c r="L73" s="26"/>
      <c r="M73" s="26"/>
      <c r="N73" s="26"/>
      <c r="O73" s="26"/>
      <c r="P73" s="26"/>
      <c r="Q73" s="3"/>
    </row>
    <row r="74" spans="1:17" x14ac:dyDescent="0.3">
      <c r="A74" s="26"/>
      <c r="B74" s="44"/>
      <c r="J74" s="26"/>
      <c r="K74" s="26"/>
      <c r="L74" s="26"/>
      <c r="M74" s="26"/>
      <c r="N74" s="26"/>
      <c r="O74" s="26"/>
      <c r="P74" s="26"/>
      <c r="Q74" s="3"/>
    </row>
    <row r="75" spans="1:17" x14ac:dyDescent="0.3">
      <c r="A75" s="26"/>
      <c r="B75" s="44"/>
      <c r="J75" s="26"/>
      <c r="K75" s="26"/>
      <c r="L75" s="26"/>
      <c r="M75" s="26"/>
      <c r="N75" s="26"/>
      <c r="O75" s="26"/>
      <c r="P75" s="26"/>
      <c r="Q75" s="3"/>
    </row>
    <row r="76" spans="1:17" x14ac:dyDescent="0.3">
      <c r="A76" s="26"/>
      <c r="B76" s="44"/>
      <c r="J76" s="26"/>
      <c r="K76" s="26"/>
      <c r="L76" s="26"/>
      <c r="M76" s="26"/>
      <c r="N76" s="26"/>
      <c r="O76" s="26"/>
      <c r="P76" s="26"/>
      <c r="Q76" s="3"/>
    </row>
    <row r="77" spans="1:17" x14ac:dyDescent="0.3">
      <c r="A77" s="26"/>
      <c r="B77" s="44"/>
      <c r="J77" s="26"/>
      <c r="K77" s="26"/>
      <c r="L77" s="26"/>
      <c r="M77" s="26"/>
      <c r="N77" s="26"/>
      <c r="O77" s="26"/>
      <c r="P77" s="26"/>
      <c r="Q77" s="3"/>
    </row>
    <row r="78" spans="1:17" x14ac:dyDescent="0.3">
      <c r="A78" s="26"/>
      <c r="B78" s="44"/>
      <c r="J78" s="26"/>
      <c r="K78" s="26"/>
      <c r="L78" s="26"/>
      <c r="M78" s="26"/>
      <c r="N78" s="26"/>
      <c r="O78" s="26"/>
      <c r="P78" s="26"/>
      <c r="Q78" s="3"/>
    </row>
    <row r="79" spans="1:17" x14ac:dyDescent="0.3">
      <c r="A79" s="26"/>
      <c r="B79" s="44"/>
      <c r="J79" s="26"/>
      <c r="K79" s="26"/>
      <c r="L79" s="26"/>
      <c r="M79" s="26"/>
      <c r="N79" s="26"/>
      <c r="O79" s="26"/>
      <c r="P79" s="26"/>
      <c r="Q79" s="3"/>
    </row>
    <row r="80" spans="1:17" x14ac:dyDescent="0.3">
      <c r="A80" s="26"/>
      <c r="B80" s="44"/>
      <c r="J80" s="26"/>
      <c r="K80" s="26"/>
      <c r="L80" s="26"/>
      <c r="M80" s="26"/>
      <c r="N80" s="26"/>
      <c r="O80" s="26"/>
      <c r="P80" s="26"/>
      <c r="Q80" s="3"/>
    </row>
    <row r="81" spans="1:17" x14ac:dyDescent="0.3">
      <c r="A81" s="26"/>
      <c r="B81" s="44"/>
      <c r="J81" s="26"/>
      <c r="K81" s="26"/>
      <c r="L81" s="26"/>
      <c r="M81" s="26"/>
      <c r="N81" s="26"/>
      <c r="O81" s="26"/>
      <c r="P81" s="26"/>
      <c r="Q81" s="3"/>
    </row>
    <row r="82" spans="1:17" x14ac:dyDescent="0.3">
      <c r="A82" s="26"/>
      <c r="B82" s="44"/>
      <c r="J82" s="26"/>
      <c r="K82" s="26"/>
      <c r="L82" s="26"/>
      <c r="M82" s="26"/>
      <c r="N82" s="26"/>
      <c r="O82" s="26"/>
      <c r="P82" s="26"/>
      <c r="Q82" s="3"/>
    </row>
    <row r="83" spans="1:17" x14ac:dyDescent="0.3">
      <c r="A83" s="26"/>
      <c r="B83" s="44"/>
      <c r="J83" s="26"/>
      <c r="K83" s="26"/>
      <c r="L83" s="26"/>
      <c r="M83" s="26"/>
      <c r="N83" s="26"/>
      <c r="O83" s="26"/>
      <c r="P83" s="26"/>
      <c r="Q83" s="3"/>
    </row>
    <row r="84" spans="1:17" x14ac:dyDescent="0.3">
      <c r="A84" s="26"/>
      <c r="B84" s="44"/>
      <c r="J84" s="26"/>
      <c r="K84" s="26"/>
      <c r="L84" s="26"/>
      <c r="M84" s="26"/>
      <c r="N84" s="26"/>
      <c r="O84" s="26"/>
      <c r="P84" s="26"/>
      <c r="Q84" s="3"/>
    </row>
    <row r="85" spans="1:17" x14ac:dyDescent="0.3">
      <c r="A85" s="26"/>
      <c r="B85" s="44"/>
      <c r="C85" s="44"/>
      <c r="D85" s="44"/>
      <c r="E85" s="44"/>
      <c r="F85" s="44"/>
      <c r="G85" s="44"/>
      <c r="H85" s="44"/>
      <c r="I85" s="44"/>
      <c r="J85" s="26"/>
      <c r="K85" s="26"/>
      <c r="L85" s="26"/>
      <c r="M85" s="26"/>
      <c r="N85" s="26"/>
      <c r="O85" s="26"/>
      <c r="P85" s="26"/>
      <c r="Q85" s="3"/>
    </row>
    <row r="86" spans="1:17" x14ac:dyDescent="0.3">
      <c r="A86" s="26"/>
      <c r="B86" s="44"/>
      <c r="C86" s="44"/>
      <c r="D86" s="44"/>
      <c r="E86" s="44"/>
      <c r="F86" s="44"/>
      <c r="G86" s="44"/>
      <c r="H86" s="44"/>
      <c r="I86" s="44"/>
      <c r="J86" s="26"/>
      <c r="K86" s="26"/>
      <c r="L86" s="26"/>
      <c r="M86" s="26"/>
      <c r="N86" s="26"/>
      <c r="O86" s="26"/>
      <c r="P86" s="26"/>
      <c r="Q86" s="3"/>
    </row>
  </sheetData>
  <mergeCells count="17">
    <mergeCell ref="J24:J25"/>
    <mergeCell ref="K24:L24"/>
    <mergeCell ref="M24:N24"/>
    <mergeCell ref="O24:P24"/>
    <mergeCell ref="A2:A3"/>
    <mergeCell ref="G24:H24"/>
    <mergeCell ref="C2:D2"/>
    <mergeCell ref="E2:F2"/>
    <mergeCell ref="G2:H2"/>
    <mergeCell ref="C24:D24"/>
    <mergeCell ref="E24:F24"/>
    <mergeCell ref="A24:A25"/>
    <mergeCell ref="A1:P1"/>
    <mergeCell ref="J2:J3"/>
    <mergeCell ref="K2:L2"/>
    <mergeCell ref="M2:N2"/>
    <mergeCell ref="O2:P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149A67-588C-41F7-8E0A-0ACD5D606759}">
  <dimension ref="A1:EC120"/>
  <sheetViews>
    <sheetView zoomScaleNormal="100" workbookViewId="0">
      <pane xSplit="4" ySplit="3" topLeftCell="E4" activePane="bottomRight" state="frozen"/>
      <selection pane="topRight" activeCell="F1" sqref="F1"/>
      <selection pane="bottomLeft" activeCell="A3" sqref="A3"/>
      <selection pane="bottomRight" activeCell="P2" sqref="P2:X2"/>
    </sheetView>
  </sheetViews>
  <sheetFormatPr defaultColWidth="8.7265625" defaultRowHeight="11.5" x14ac:dyDescent="0.35"/>
  <cols>
    <col min="1" max="1" width="6.54296875" style="55" bestFit="1" customWidth="1"/>
    <col min="2" max="2" width="6.81640625" style="55" bestFit="1" customWidth="1"/>
    <col min="3" max="3" width="11.453125" style="55" customWidth="1"/>
    <col min="4" max="4" width="1.81640625" style="55" customWidth="1"/>
    <col min="5" max="5" width="5.36328125" style="64" bestFit="1" customWidth="1"/>
    <col min="6" max="6" width="4.81640625" style="64" bestFit="1" customWidth="1"/>
    <col min="7" max="7" width="5.6328125" style="64" bestFit="1" customWidth="1"/>
    <col min="8" max="8" width="5.26953125" style="64" bestFit="1" customWidth="1"/>
    <col min="9" max="9" width="4.54296875" style="64" bestFit="1" customWidth="1"/>
    <col min="10" max="10" width="5.1796875" style="64" bestFit="1" customWidth="1"/>
    <col min="11" max="11" width="4.81640625" style="64" bestFit="1" customWidth="1"/>
    <col min="12" max="13" width="5.26953125" style="64" bestFit="1" customWidth="1"/>
    <col min="14" max="14" width="6.26953125" style="64" bestFit="1" customWidth="1"/>
    <col min="15" max="15" width="1.08984375" style="64" customWidth="1"/>
    <col min="16" max="16" width="5.26953125" style="64" bestFit="1" customWidth="1"/>
    <col min="17" max="17" width="4.81640625" style="64" customWidth="1"/>
    <col min="18" max="18" width="5.26953125" style="64" bestFit="1" customWidth="1"/>
    <col min="19" max="22" width="4.81640625" style="64" customWidth="1"/>
    <col min="23" max="24" width="4.26953125" style="64" bestFit="1" customWidth="1"/>
    <col min="25" max="25" width="1.54296875" style="55" customWidth="1"/>
    <col min="26" max="26" width="9.26953125" style="65" bestFit="1" customWidth="1"/>
    <col min="27" max="27" width="14.7265625" style="65" bestFit="1" customWidth="1"/>
    <col min="28" max="28" width="9.81640625" style="65" bestFit="1" customWidth="1"/>
    <col min="29" max="29" width="15.453125" style="65" bestFit="1" customWidth="1"/>
    <col min="30" max="30" width="10.81640625" style="65" bestFit="1" customWidth="1"/>
    <col min="31" max="31" width="16.453125" style="65" bestFit="1" customWidth="1"/>
    <col min="32" max="32" width="11" style="65" bestFit="1" customWidth="1"/>
    <col min="33" max="33" width="16.54296875" style="65" bestFit="1" customWidth="1"/>
    <col min="34" max="34" width="10.453125" style="65" bestFit="1" customWidth="1"/>
    <col min="35" max="35" width="15.81640625" style="65" bestFit="1" customWidth="1"/>
    <col min="36" max="36" width="9.54296875" style="65" bestFit="1" customWidth="1"/>
    <col min="37" max="37" width="15.1796875" style="65" bestFit="1" customWidth="1"/>
    <col min="38" max="38" width="9.54296875" style="65" bestFit="1" customWidth="1"/>
    <col min="39" max="39" width="15.1796875" style="65" bestFit="1" customWidth="1"/>
    <col min="40" max="40" width="10.54296875" style="65" bestFit="1" customWidth="1"/>
    <col min="41" max="41" width="16.1796875" style="65" bestFit="1" customWidth="1"/>
    <col min="42" max="42" width="10.453125" style="55" bestFit="1" customWidth="1"/>
    <col min="43" max="43" width="15.81640625" style="55" bestFit="1" customWidth="1"/>
    <col min="44" max="44" width="10.1796875" style="63" bestFit="1" customWidth="1"/>
    <col min="45" max="45" width="15.54296875" style="63" bestFit="1" customWidth="1"/>
    <col min="46" max="46" width="9.81640625" style="63" bestFit="1" customWidth="1"/>
    <col min="47" max="47" width="15.26953125" style="63" bestFit="1" customWidth="1"/>
    <col min="48" max="48" width="10.1796875" style="65" bestFit="1" customWidth="1"/>
    <col min="49" max="49" width="15.54296875" style="65" bestFit="1" customWidth="1"/>
    <col min="50" max="50" width="11.1796875" style="65" bestFit="1" customWidth="1"/>
    <col min="51" max="51" width="16.7265625" style="65" bestFit="1" customWidth="1"/>
    <col min="52" max="52" width="10.54296875" style="65" bestFit="1" customWidth="1"/>
    <col min="53" max="53" width="16.1796875" style="65" bestFit="1" customWidth="1"/>
    <col min="54" max="54" width="10.54296875" style="63" bestFit="1" customWidth="1"/>
    <col min="55" max="55" width="16.1796875" style="63" bestFit="1" customWidth="1"/>
    <col min="56" max="56" width="10.453125" style="65" bestFit="1" customWidth="1"/>
    <col min="57" max="57" width="15.81640625" style="65" bestFit="1" customWidth="1"/>
    <col min="58" max="58" width="10.54296875" style="65" bestFit="1" customWidth="1"/>
    <col min="59" max="59" width="16.1796875" style="65" bestFit="1" customWidth="1"/>
    <col min="60" max="60" width="10.54296875" style="65" bestFit="1" customWidth="1"/>
    <col min="61" max="61" width="16.1796875" style="65" bestFit="1" customWidth="1"/>
    <col min="62" max="62" width="10.81640625" style="65" bestFit="1" customWidth="1"/>
    <col min="63" max="63" width="16.453125" style="65" bestFit="1" customWidth="1"/>
    <col min="64" max="64" width="10.81640625" style="63" bestFit="1" customWidth="1"/>
    <col min="65" max="65" width="16.453125" style="63" bestFit="1" customWidth="1"/>
    <col min="66" max="66" width="10.7265625" style="65" bestFit="1" customWidth="1"/>
    <col min="67" max="67" width="16.1796875" style="65" bestFit="1" customWidth="1"/>
    <col min="68" max="68" width="10.1796875" style="65" bestFit="1" customWidth="1"/>
    <col min="69" max="69" width="15.54296875" style="65" bestFit="1" customWidth="1"/>
    <col min="70" max="70" width="9.54296875" style="63" bestFit="1" customWidth="1"/>
    <col min="71" max="71" width="15.1796875" style="63" bestFit="1" customWidth="1"/>
    <col min="72" max="72" width="10.1796875" style="55" bestFit="1" customWidth="1"/>
    <col min="73" max="73" width="15.54296875" style="55" bestFit="1" customWidth="1"/>
    <col min="74" max="74" width="10.81640625" style="55" bestFit="1" customWidth="1"/>
    <col min="75" max="75" width="16.453125" style="55" bestFit="1" customWidth="1"/>
    <col min="76" max="76" width="11.1796875" style="55" bestFit="1" customWidth="1"/>
    <col min="77" max="77" width="16.7265625" style="55" bestFit="1" customWidth="1"/>
    <col min="78" max="78" width="11.453125" style="55" bestFit="1" customWidth="1"/>
    <col min="79" max="79" width="17" style="55" bestFit="1" customWidth="1"/>
    <col min="80" max="80" width="10.1796875" style="55" bestFit="1" customWidth="1"/>
    <col min="81" max="81" width="16.7265625" style="55" bestFit="1" customWidth="1"/>
    <col min="82" max="82" width="11.453125" style="55" bestFit="1" customWidth="1"/>
    <col min="83" max="83" width="17" style="55" bestFit="1" customWidth="1"/>
    <col min="84" max="84" width="11.453125" style="55" bestFit="1" customWidth="1"/>
    <col min="85" max="85" width="17" style="55" bestFit="1" customWidth="1"/>
    <col min="86" max="86" width="11.26953125" style="63" bestFit="1" customWidth="1"/>
    <col min="87" max="87" width="16.81640625" style="63" bestFit="1" customWidth="1"/>
    <col min="88" max="88" width="11.54296875" style="63" bestFit="1" customWidth="1"/>
    <col min="89" max="89" width="17.1796875" style="63" bestFit="1" customWidth="1"/>
    <col min="90" max="90" width="11.26953125" style="55" bestFit="1" customWidth="1"/>
    <col min="91" max="91" width="16.81640625" style="55" bestFit="1" customWidth="1"/>
    <col min="92" max="92" width="11.453125" style="55" bestFit="1" customWidth="1"/>
    <col min="93" max="93" width="17" style="55" bestFit="1" customWidth="1"/>
    <col min="94" max="94" width="11" style="55" bestFit="1" customWidth="1"/>
    <col min="95" max="95" width="16.54296875" style="55" bestFit="1" customWidth="1"/>
    <col min="96" max="96" width="11.7265625" style="55" bestFit="1" customWidth="1"/>
    <col min="97" max="97" width="17.26953125" style="55" bestFit="1" customWidth="1"/>
    <col min="98" max="98" width="11.81640625" style="55" bestFit="1" customWidth="1"/>
    <col min="99" max="99" width="17.453125" style="55" bestFit="1" customWidth="1"/>
    <col min="100" max="100" width="11.453125" style="55" bestFit="1" customWidth="1"/>
    <col min="101" max="101" width="17" style="55" bestFit="1" customWidth="1"/>
    <col min="102" max="102" width="11.7265625" style="55" bestFit="1" customWidth="1"/>
    <col min="103" max="103" width="17.26953125" style="55" bestFit="1" customWidth="1"/>
    <col min="104" max="104" width="11.453125" style="55" bestFit="1" customWidth="1"/>
    <col min="105" max="105" width="17" style="55" bestFit="1" customWidth="1"/>
    <col min="106" max="106" width="11.453125" style="55" bestFit="1" customWidth="1"/>
    <col min="107" max="107" width="17" style="55" bestFit="1" customWidth="1"/>
    <col min="108" max="108" width="11.7265625" style="55" bestFit="1" customWidth="1"/>
    <col min="109" max="109" width="17.26953125" style="55" bestFit="1" customWidth="1"/>
    <col min="110" max="110" width="11" style="55" bestFit="1" customWidth="1"/>
    <col min="111" max="111" width="16.54296875" style="55" bestFit="1" customWidth="1"/>
    <col min="112" max="112" width="11.81640625" style="55" bestFit="1" customWidth="1"/>
    <col min="113" max="113" width="17.453125" style="55" bestFit="1" customWidth="1"/>
    <col min="114" max="114" width="11.453125" style="55" bestFit="1" customWidth="1"/>
    <col min="115" max="115" width="17" style="55" bestFit="1" customWidth="1"/>
    <col min="116" max="116" width="11.26953125" style="55" bestFit="1" customWidth="1"/>
    <col min="117" max="117" width="16.81640625" style="55" bestFit="1" customWidth="1"/>
    <col min="118" max="118" width="11.26953125" style="55" bestFit="1" customWidth="1"/>
    <col min="119" max="119" width="16.81640625" style="55" bestFit="1" customWidth="1"/>
    <col min="120" max="120" width="11.453125" style="55" bestFit="1" customWidth="1"/>
    <col min="121" max="121" width="17" style="55" bestFit="1" customWidth="1"/>
    <col min="122" max="122" width="11.1796875" style="55" bestFit="1" customWidth="1"/>
    <col min="123" max="123" width="16.7265625" style="55" bestFit="1" customWidth="1"/>
    <col min="124" max="124" width="11" style="55" bestFit="1" customWidth="1"/>
    <col min="125" max="125" width="16.54296875" style="55" bestFit="1" customWidth="1"/>
    <col min="126" max="126" width="11.453125" style="63" bestFit="1" customWidth="1"/>
    <col min="127" max="127" width="17" style="63" bestFit="1" customWidth="1"/>
    <col min="128" max="128" width="11.1796875" style="55" bestFit="1" customWidth="1"/>
    <col min="129" max="129" width="16.7265625" style="55" bestFit="1" customWidth="1"/>
    <col min="130" max="130" width="11.453125" style="55" bestFit="1" customWidth="1"/>
    <col min="131" max="131" width="17" style="55" bestFit="1" customWidth="1"/>
    <col min="132" max="132" width="10.7265625" style="55" bestFit="1" customWidth="1"/>
    <col min="133" max="133" width="16.1796875" style="55" bestFit="1" customWidth="1"/>
    <col min="134" max="16384" width="8.7265625" style="55"/>
  </cols>
  <sheetData>
    <row r="1" spans="1:133" ht="20" x14ac:dyDescent="0.35">
      <c r="A1" s="76" t="s">
        <v>392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6"/>
      <c r="Z1" s="76"/>
      <c r="AA1" s="76"/>
      <c r="AB1" s="76"/>
      <c r="AC1" s="76"/>
      <c r="AD1" s="76"/>
      <c r="AE1" s="76"/>
      <c r="AF1" s="76"/>
      <c r="AG1" s="76"/>
      <c r="AH1" s="76"/>
      <c r="AI1" s="76"/>
      <c r="AJ1" s="76"/>
      <c r="AK1" s="76"/>
      <c r="AL1" s="76"/>
      <c r="AM1" s="76"/>
      <c r="AN1" s="76"/>
      <c r="AO1" s="76"/>
      <c r="AP1" s="76"/>
      <c r="AQ1" s="76"/>
      <c r="AR1" s="76"/>
      <c r="AS1" s="76"/>
      <c r="AT1" s="76"/>
      <c r="AU1" s="76"/>
      <c r="AV1" s="76"/>
      <c r="AW1" s="76"/>
      <c r="AX1" s="76"/>
      <c r="AY1" s="76"/>
      <c r="AZ1" s="76"/>
      <c r="BA1" s="76"/>
      <c r="BB1" s="76"/>
      <c r="BC1" s="76"/>
      <c r="BD1" s="76"/>
      <c r="BE1" s="76"/>
      <c r="BF1" s="76"/>
      <c r="BG1" s="76"/>
      <c r="BH1" s="76"/>
      <c r="BI1" s="76"/>
      <c r="BJ1" s="76"/>
      <c r="BK1" s="76"/>
      <c r="BL1" s="76"/>
      <c r="BM1" s="76"/>
      <c r="BN1" s="76"/>
      <c r="BO1" s="76"/>
      <c r="BP1" s="76"/>
      <c r="BQ1" s="76"/>
      <c r="BR1" s="76"/>
      <c r="BS1" s="76"/>
      <c r="BT1" s="76"/>
      <c r="BU1" s="76"/>
      <c r="BV1" s="76"/>
      <c r="BW1" s="76"/>
      <c r="BX1" s="76"/>
      <c r="BY1" s="76"/>
      <c r="BZ1" s="76"/>
      <c r="CA1" s="76"/>
      <c r="CB1" s="76"/>
      <c r="CC1" s="76"/>
      <c r="CD1" s="76"/>
      <c r="CE1" s="76"/>
      <c r="CF1" s="76"/>
      <c r="CG1" s="76"/>
      <c r="CH1" s="76"/>
      <c r="CI1" s="76"/>
      <c r="CJ1" s="76"/>
      <c r="CK1" s="76"/>
      <c r="CL1" s="76"/>
      <c r="CM1" s="76"/>
      <c r="CN1" s="76"/>
      <c r="CO1" s="76"/>
      <c r="CP1" s="76"/>
      <c r="CQ1" s="76"/>
      <c r="CR1" s="76"/>
      <c r="CS1" s="76"/>
      <c r="CT1" s="76"/>
      <c r="CU1" s="76"/>
      <c r="CV1" s="76"/>
      <c r="CW1" s="76"/>
      <c r="CX1" s="76"/>
      <c r="CY1" s="76"/>
      <c r="CZ1" s="76"/>
      <c r="DA1" s="76"/>
      <c r="DB1" s="76"/>
      <c r="DC1" s="76"/>
      <c r="DD1" s="76"/>
      <c r="DE1" s="76"/>
      <c r="DF1" s="76"/>
      <c r="DG1" s="76"/>
      <c r="DH1" s="76"/>
      <c r="DI1" s="76"/>
      <c r="DJ1" s="76"/>
      <c r="DK1" s="76"/>
      <c r="DL1" s="76"/>
      <c r="DM1" s="76"/>
      <c r="DN1" s="76"/>
      <c r="DO1" s="76"/>
      <c r="DP1" s="76"/>
      <c r="DQ1" s="76"/>
      <c r="DR1" s="76"/>
      <c r="DS1" s="76"/>
      <c r="DT1" s="76"/>
      <c r="DU1" s="76"/>
      <c r="DV1" s="76"/>
      <c r="DW1" s="76"/>
      <c r="DX1" s="76"/>
      <c r="DY1" s="76"/>
      <c r="DZ1" s="76"/>
      <c r="EA1" s="76"/>
      <c r="EB1" s="76"/>
      <c r="EC1" s="76"/>
    </row>
    <row r="2" spans="1:133" s="56" customFormat="1" ht="14.5" customHeight="1" x14ac:dyDescent="0.35">
      <c r="A2" s="77" t="s">
        <v>59</v>
      </c>
      <c r="B2" s="77" t="s">
        <v>60</v>
      </c>
      <c r="C2" s="77" t="s">
        <v>61</v>
      </c>
      <c r="E2" s="78" t="s">
        <v>57</v>
      </c>
      <c r="F2" s="78"/>
      <c r="G2" s="78"/>
      <c r="H2" s="78"/>
      <c r="I2" s="78"/>
      <c r="J2" s="78"/>
      <c r="K2" s="78"/>
      <c r="L2" s="78"/>
      <c r="M2" s="78"/>
      <c r="N2" s="78"/>
      <c r="O2" s="57"/>
      <c r="P2" s="78" t="s">
        <v>562</v>
      </c>
      <c r="Q2" s="78"/>
      <c r="R2" s="78"/>
      <c r="S2" s="78"/>
      <c r="T2" s="78"/>
      <c r="U2" s="78"/>
      <c r="V2" s="78"/>
      <c r="W2" s="78"/>
      <c r="X2" s="78"/>
      <c r="Z2" s="79" t="s">
        <v>58</v>
      </c>
      <c r="AA2" s="79"/>
      <c r="AB2" s="79"/>
      <c r="AC2" s="79"/>
      <c r="AD2" s="79"/>
      <c r="AE2" s="79"/>
      <c r="AF2" s="79"/>
      <c r="AG2" s="79"/>
      <c r="AH2" s="79"/>
      <c r="AI2" s="79"/>
      <c r="AJ2" s="79"/>
      <c r="AK2" s="79"/>
      <c r="AL2" s="79"/>
      <c r="AM2" s="79"/>
      <c r="AN2" s="79"/>
      <c r="AO2" s="79"/>
      <c r="AP2" s="79"/>
      <c r="AQ2" s="79"/>
      <c r="AR2" s="79"/>
      <c r="AS2" s="79"/>
      <c r="AT2" s="79"/>
      <c r="AU2" s="79"/>
      <c r="AV2" s="79"/>
      <c r="AW2" s="79"/>
      <c r="AX2" s="79"/>
      <c r="AY2" s="79"/>
      <c r="AZ2" s="79"/>
      <c r="BA2" s="79"/>
      <c r="BB2" s="79"/>
      <c r="BC2" s="79"/>
      <c r="BD2" s="79"/>
      <c r="BE2" s="79"/>
      <c r="BF2" s="79"/>
      <c r="BG2" s="79"/>
      <c r="BH2" s="79"/>
      <c r="BI2" s="79"/>
      <c r="BJ2" s="79"/>
      <c r="BK2" s="79"/>
      <c r="BL2" s="79"/>
      <c r="BM2" s="79"/>
      <c r="BN2" s="79"/>
      <c r="BO2" s="79"/>
      <c r="BP2" s="79"/>
      <c r="BQ2" s="79"/>
      <c r="BR2" s="79"/>
      <c r="BS2" s="79"/>
      <c r="BT2" s="79"/>
      <c r="BU2" s="79"/>
      <c r="BV2" s="79"/>
      <c r="BW2" s="79"/>
      <c r="BX2" s="79"/>
      <c r="BY2" s="79"/>
      <c r="BZ2" s="79"/>
      <c r="CA2" s="79"/>
      <c r="CB2" s="79"/>
      <c r="CC2" s="79"/>
      <c r="CD2" s="79"/>
      <c r="CE2" s="79"/>
      <c r="CF2" s="79"/>
      <c r="CG2" s="79"/>
      <c r="CH2" s="79"/>
      <c r="CI2" s="79"/>
      <c r="CJ2" s="79"/>
      <c r="CK2" s="79"/>
      <c r="CL2" s="79"/>
      <c r="CM2" s="79"/>
      <c r="CN2" s="79"/>
      <c r="CO2" s="79"/>
      <c r="CP2" s="79"/>
      <c r="CQ2" s="79"/>
      <c r="CR2" s="79"/>
      <c r="CS2" s="79"/>
      <c r="CT2" s="79"/>
      <c r="CU2" s="79"/>
      <c r="CV2" s="79"/>
      <c r="CW2" s="79"/>
      <c r="CX2" s="79"/>
      <c r="CY2" s="79"/>
      <c r="CZ2" s="79"/>
      <c r="DA2" s="79"/>
      <c r="DB2" s="79"/>
      <c r="DC2" s="79"/>
      <c r="DD2" s="79"/>
      <c r="DE2" s="79"/>
      <c r="DF2" s="79"/>
      <c r="DG2" s="79"/>
      <c r="DH2" s="79"/>
      <c r="DI2" s="79"/>
      <c r="DJ2" s="79"/>
      <c r="DK2" s="79"/>
      <c r="DL2" s="79"/>
      <c r="DM2" s="79"/>
      <c r="DN2" s="79"/>
      <c r="DO2" s="79"/>
      <c r="DP2" s="79"/>
      <c r="DQ2" s="79"/>
      <c r="DR2" s="79"/>
      <c r="DS2" s="79"/>
      <c r="DT2" s="79"/>
      <c r="DU2" s="79"/>
      <c r="DV2" s="79"/>
      <c r="DW2" s="79"/>
      <c r="DX2" s="79"/>
      <c r="DY2" s="79"/>
      <c r="DZ2" s="79"/>
      <c r="EA2" s="79"/>
      <c r="EB2" s="79"/>
      <c r="EC2" s="79"/>
    </row>
    <row r="3" spans="1:133" s="56" customFormat="1" ht="13.5" x14ac:dyDescent="0.35">
      <c r="A3" s="77"/>
      <c r="B3" s="77"/>
      <c r="C3" s="77"/>
      <c r="D3" s="59"/>
      <c r="E3" s="60" t="s">
        <v>555</v>
      </c>
      <c r="F3" s="60" t="s">
        <v>556</v>
      </c>
      <c r="G3" s="60" t="s">
        <v>557</v>
      </c>
      <c r="H3" s="60" t="s">
        <v>17</v>
      </c>
      <c r="I3" s="60" t="s">
        <v>20</v>
      </c>
      <c r="J3" s="60" t="s">
        <v>22</v>
      </c>
      <c r="K3" s="60" t="s">
        <v>25</v>
      </c>
      <c r="L3" s="60" t="s">
        <v>558</v>
      </c>
      <c r="M3" s="61" t="s">
        <v>559</v>
      </c>
      <c r="N3" s="57" t="s">
        <v>62</v>
      </c>
      <c r="O3" s="57"/>
      <c r="P3" s="57" t="s">
        <v>287</v>
      </c>
      <c r="Q3" s="57" t="s">
        <v>43</v>
      </c>
      <c r="R3" s="57" t="s">
        <v>288</v>
      </c>
      <c r="S3" s="57" t="s">
        <v>289</v>
      </c>
      <c r="T3" s="57" t="s">
        <v>290</v>
      </c>
      <c r="U3" s="57" t="s">
        <v>291</v>
      </c>
      <c r="V3" s="57" t="s">
        <v>292</v>
      </c>
      <c r="W3" s="57" t="s">
        <v>293</v>
      </c>
      <c r="X3" s="57" t="s">
        <v>294</v>
      </c>
      <c r="Y3" s="57"/>
      <c r="Z3" s="62" t="s">
        <v>63</v>
      </c>
      <c r="AA3" s="62" t="s">
        <v>64</v>
      </c>
      <c r="AB3" s="62" t="s">
        <v>65</v>
      </c>
      <c r="AC3" s="62" t="s">
        <v>66</v>
      </c>
      <c r="AD3" s="62" t="s">
        <v>67</v>
      </c>
      <c r="AE3" s="62" t="s">
        <v>68</v>
      </c>
      <c r="AF3" s="62" t="s">
        <v>69</v>
      </c>
      <c r="AG3" s="62" t="s">
        <v>70</v>
      </c>
      <c r="AH3" s="62" t="s">
        <v>71</v>
      </c>
      <c r="AI3" s="62" t="s">
        <v>72</v>
      </c>
      <c r="AJ3" s="62" t="s">
        <v>73</v>
      </c>
      <c r="AK3" s="62" t="s">
        <v>74</v>
      </c>
      <c r="AL3" s="62" t="s">
        <v>75</v>
      </c>
      <c r="AM3" s="62" t="s">
        <v>76</v>
      </c>
      <c r="AN3" s="62" t="s">
        <v>77</v>
      </c>
      <c r="AO3" s="62" t="s">
        <v>78</v>
      </c>
      <c r="AP3" s="57" t="s">
        <v>79</v>
      </c>
      <c r="AQ3" s="57" t="s">
        <v>80</v>
      </c>
      <c r="AR3" s="59" t="s">
        <v>81</v>
      </c>
      <c r="AS3" s="59" t="s">
        <v>82</v>
      </c>
      <c r="AT3" s="59" t="s">
        <v>83</v>
      </c>
      <c r="AU3" s="59" t="s">
        <v>84</v>
      </c>
      <c r="AV3" s="62" t="s">
        <v>85</v>
      </c>
      <c r="AW3" s="62" t="s">
        <v>86</v>
      </c>
      <c r="AX3" s="62" t="s">
        <v>87</v>
      </c>
      <c r="AY3" s="62" t="s">
        <v>88</v>
      </c>
      <c r="AZ3" s="62" t="s">
        <v>89</v>
      </c>
      <c r="BA3" s="62" t="s">
        <v>90</v>
      </c>
      <c r="BB3" s="59" t="s">
        <v>91</v>
      </c>
      <c r="BC3" s="59" t="s">
        <v>92</v>
      </c>
      <c r="BD3" s="62" t="s">
        <v>93</v>
      </c>
      <c r="BE3" s="62" t="s">
        <v>94</v>
      </c>
      <c r="BF3" s="62" t="s">
        <v>95</v>
      </c>
      <c r="BG3" s="62" t="s">
        <v>96</v>
      </c>
      <c r="BH3" s="62" t="s">
        <v>97</v>
      </c>
      <c r="BI3" s="62" t="s">
        <v>98</v>
      </c>
      <c r="BJ3" s="62" t="s">
        <v>99</v>
      </c>
      <c r="BK3" s="62" t="s">
        <v>100</v>
      </c>
      <c r="BL3" s="59" t="s">
        <v>101</v>
      </c>
      <c r="BM3" s="59" t="s">
        <v>102</v>
      </c>
      <c r="BN3" s="62" t="s">
        <v>103</v>
      </c>
      <c r="BO3" s="62" t="s">
        <v>104</v>
      </c>
      <c r="BP3" s="62" t="s">
        <v>105</v>
      </c>
      <c r="BQ3" s="62" t="s">
        <v>106</v>
      </c>
      <c r="BR3" s="59" t="s">
        <v>107</v>
      </c>
      <c r="BS3" s="59" t="s">
        <v>108</v>
      </c>
      <c r="BT3" s="57" t="s">
        <v>109</v>
      </c>
      <c r="BU3" s="57" t="s">
        <v>110</v>
      </c>
      <c r="BV3" s="57" t="s">
        <v>111</v>
      </c>
      <c r="BW3" s="57" t="s">
        <v>112</v>
      </c>
      <c r="BX3" s="57" t="s">
        <v>113</v>
      </c>
      <c r="BY3" s="57" t="s">
        <v>114</v>
      </c>
      <c r="BZ3" s="57" t="s">
        <v>115</v>
      </c>
      <c r="CA3" s="57" t="s">
        <v>116</v>
      </c>
      <c r="CB3" s="57" t="s">
        <v>117</v>
      </c>
      <c r="CC3" s="57" t="s">
        <v>118</v>
      </c>
      <c r="CD3" s="57" t="s">
        <v>119</v>
      </c>
      <c r="CE3" s="57" t="s">
        <v>120</v>
      </c>
      <c r="CF3" s="57" t="s">
        <v>121</v>
      </c>
      <c r="CG3" s="57" t="s">
        <v>122</v>
      </c>
      <c r="CH3" s="59" t="s">
        <v>123</v>
      </c>
      <c r="CI3" s="59" t="s">
        <v>124</v>
      </c>
      <c r="CJ3" s="59" t="s">
        <v>125</v>
      </c>
      <c r="CK3" s="59" t="s">
        <v>126</v>
      </c>
      <c r="CL3" s="57" t="s">
        <v>127</v>
      </c>
      <c r="CM3" s="57" t="s">
        <v>128</v>
      </c>
      <c r="CN3" s="57" t="s">
        <v>129</v>
      </c>
      <c r="CO3" s="57" t="s">
        <v>130</v>
      </c>
      <c r="CP3" s="57" t="s">
        <v>131</v>
      </c>
      <c r="CQ3" s="57" t="s">
        <v>132</v>
      </c>
      <c r="CR3" s="57" t="s">
        <v>133</v>
      </c>
      <c r="CS3" s="57" t="s">
        <v>134</v>
      </c>
      <c r="CT3" s="57" t="s">
        <v>135</v>
      </c>
      <c r="CU3" s="57" t="s">
        <v>136</v>
      </c>
      <c r="CV3" s="57" t="s">
        <v>137</v>
      </c>
      <c r="CW3" s="57" t="s">
        <v>138</v>
      </c>
      <c r="CX3" s="57" t="s">
        <v>139</v>
      </c>
      <c r="CY3" s="57" t="s">
        <v>140</v>
      </c>
      <c r="CZ3" s="57" t="s">
        <v>141</v>
      </c>
      <c r="DA3" s="57" t="s">
        <v>142</v>
      </c>
      <c r="DB3" s="57" t="s">
        <v>143</v>
      </c>
      <c r="DC3" s="57" t="s">
        <v>144</v>
      </c>
      <c r="DD3" s="57" t="s">
        <v>145</v>
      </c>
      <c r="DE3" s="57" t="s">
        <v>146</v>
      </c>
      <c r="DF3" s="57" t="s">
        <v>147</v>
      </c>
      <c r="DG3" s="57" t="s">
        <v>148</v>
      </c>
      <c r="DH3" s="57" t="s">
        <v>149</v>
      </c>
      <c r="DI3" s="57" t="s">
        <v>150</v>
      </c>
      <c r="DJ3" s="57" t="s">
        <v>151</v>
      </c>
      <c r="DK3" s="57" t="s">
        <v>152</v>
      </c>
      <c r="DL3" s="57" t="s">
        <v>153</v>
      </c>
      <c r="DM3" s="57" t="s">
        <v>154</v>
      </c>
      <c r="DN3" s="57" t="s">
        <v>155</v>
      </c>
      <c r="DO3" s="57" t="s">
        <v>156</v>
      </c>
      <c r="DP3" s="57" t="s">
        <v>157</v>
      </c>
      <c r="DQ3" s="57" t="s">
        <v>158</v>
      </c>
      <c r="DR3" s="57" t="s">
        <v>159</v>
      </c>
      <c r="DS3" s="57" t="s">
        <v>160</v>
      </c>
      <c r="DT3" s="57" t="s">
        <v>161</v>
      </c>
      <c r="DU3" s="57" t="s">
        <v>162</v>
      </c>
      <c r="DV3" s="59" t="s">
        <v>163</v>
      </c>
      <c r="DW3" s="59" t="s">
        <v>164</v>
      </c>
      <c r="DX3" s="57" t="s">
        <v>165</v>
      </c>
      <c r="DY3" s="57" t="s">
        <v>166</v>
      </c>
      <c r="DZ3" s="57" t="s">
        <v>167</v>
      </c>
      <c r="EA3" s="57" t="s">
        <v>168</v>
      </c>
      <c r="EB3" s="57" t="s">
        <v>169</v>
      </c>
      <c r="EC3" s="57" t="s">
        <v>170</v>
      </c>
    </row>
    <row r="4" spans="1:133" x14ac:dyDescent="0.35">
      <c r="A4" s="63" t="s">
        <v>2</v>
      </c>
      <c r="B4" s="63" t="s">
        <v>171</v>
      </c>
      <c r="C4" s="63" t="s">
        <v>172</v>
      </c>
      <c r="D4" s="63"/>
      <c r="E4" s="64">
        <v>48.686900000000001</v>
      </c>
      <c r="F4" s="64">
        <v>1.9E-3</v>
      </c>
      <c r="G4" s="64">
        <v>33.505699999999997</v>
      </c>
      <c r="H4" s="64">
        <v>8.2819000000000003</v>
      </c>
      <c r="I4" s="64">
        <v>0.21629999999999999</v>
      </c>
      <c r="J4" s="64">
        <v>8.3057999999999996</v>
      </c>
      <c r="K4" s="64">
        <v>7.0000000000000001E-3</v>
      </c>
      <c r="L4" s="64">
        <v>0.20030000000000001</v>
      </c>
      <c r="M4" s="64">
        <v>2.3E-3</v>
      </c>
      <c r="N4" s="64">
        <v>99.20810000000003</v>
      </c>
      <c r="P4" s="64">
        <v>4.9707289997046509</v>
      </c>
      <c r="Q4" s="64">
        <v>1.4587669911981331E-4</v>
      </c>
      <c r="R4" s="64">
        <v>4.0316794569677219</v>
      </c>
      <c r="S4" s="64">
        <v>0.70712721765720954</v>
      </c>
      <c r="T4" s="64">
        <v>1.8704833044132941E-2</v>
      </c>
      <c r="U4" s="64">
        <v>1.2641586838366301</v>
      </c>
      <c r="V4" s="64">
        <v>7.657151941658565E-4</v>
      </c>
      <c r="W4" s="64">
        <v>3.9649652361356737E-2</v>
      </c>
      <c r="X4" s="64">
        <v>2.9957165611460204E-4</v>
      </c>
      <c r="Y4" s="64"/>
      <c r="Z4" s="65">
        <v>255</v>
      </c>
      <c r="AA4" s="65">
        <v>19</v>
      </c>
      <c r="AB4" s="65">
        <v>32.700000000000003</v>
      </c>
      <c r="AC4" s="65">
        <v>3.2</v>
      </c>
      <c r="AD4" s="65">
        <v>2390</v>
      </c>
      <c r="AE4" s="65">
        <v>110</v>
      </c>
      <c r="AF4" s="65">
        <v>78600</v>
      </c>
      <c r="AG4" s="65">
        <v>3300</v>
      </c>
      <c r="AH4" s="65">
        <v>305000</v>
      </c>
      <c r="AI4" s="65">
        <v>13000</v>
      </c>
      <c r="AJ4" s="65">
        <v>41</v>
      </c>
      <c r="AK4" s="65">
        <v>10</v>
      </c>
      <c r="AL4" s="65" t="s">
        <v>44</v>
      </c>
      <c r="AM4" s="65" t="s">
        <v>44</v>
      </c>
      <c r="AN4" s="65" t="s">
        <v>44</v>
      </c>
      <c r="AO4" s="65" t="s">
        <v>44</v>
      </c>
      <c r="AP4" s="64" t="s">
        <v>44</v>
      </c>
      <c r="AQ4" s="64" t="s">
        <v>44</v>
      </c>
      <c r="AR4" s="63">
        <v>4.2</v>
      </c>
      <c r="AS4" s="63">
        <v>1.5</v>
      </c>
      <c r="AT4" s="63" t="s">
        <v>44</v>
      </c>
      <c r="AU4" s="63" t="s">
        <v>44</v>
      </c>
      <c r="AV4" s="65" t="s">
        <v>44</v>
      </c>
      <c r="AW4" s="65" t="s">
        <v>44</v>
      </c>
      <c r="AX4" s="65">
        <v>1880</v>
      </c>
      <c r="AY4" s="65">
        <v>130</v>
      </c>
      <c r="AZ4" s="65">
        <v>78600</v>
      </c>
      <c r="BA4" s="65">
        <v>4200</v>
      </c>
      <c r="BB4" s="63">
        <v>10.95</v>
      </c>
      <c r="BC4" s="63">
        <v>0.81</v>
      </c>
      <c r="BD4" s="65">
        <v>7.5</v>
      </c>
      <c r="BE4" s="65">
        <v>1.2</v>
      </c>
      <c r="BF4" s="65" t="s">
        <v>44</v>
      </c>
      <c r="BG4" s="65" t="s">
        <v>44</v>
      </c>
      <c r="BH4" s="65">
        <v>124.6</v>
      </c>
      <c r="BI4" s="65">
        <v>8.6</v>
      </c>
      <c r="BJ4" s="65">
        <v>44.8</v>
      </c>
      <c r="BK4" s="65">
        <v>2.9</v>
      </c>
      <c r="BL4" s="63" t="s">
        <v>44</v>
      </c>
      <c r="BM4" s="63" t="s">
        <v>44</v>
      </c>
      <c r="BN4" s="65">
        <v>0.31</v>
      </c>
      <c r="BO4" s="65">
        <v>0.1</v>
      </c>
      <c r="BP4" s="65" t="s">
        <v>44</v>
      </c>
      <c r="BQ4" s="65" t="s">
        <v>44</v>
      </c>
      <c r="BR4" s="63" t="s">
        <v>44</v>
      </c>
      <c r="BS4" s="63" t="s">
        <v>44</v>
      </c>
      <c r="BT4" s="64" t="s">
        <v>44</v>
      </c>
      <c r="BU4" s="64" t="s">
        <v>44</v>
      </c>
      <c r="BV4" s="64" t="s">
        <v>44</v>
      </c>
      <c r="BW4" s="64" t="s">
        <v>44</v>
      </c>
      <c r="BX4" s="64" t="s">
        <v>44</v>
      </c>
      <c r="BY4" s="64" t="s">
        <v>44</v>
      </c>
      <c r="BZ4" s="64" t="s">
        <v>44</v>
      </c>
      <c r="CA4" s="64" t="s">
        <v>44</v>
      </c>
      <c r="CB4" s="64" t="s">
        <v>44</v>
      </c>
      <c r="CC4" s="64" t="s">
        <v>44</v>
      </c>
      <c r="CD4" s="64" t="s">
        <v>44</v>
      </c>
      <c r="CE4" s="64" t="s">
        <v>44</v>
      </c>
      <c r="CF4" s="64" t="s">
        <v>44</v>
      </c>
      <c r="CG4" s="64" t="s">
        <v>44</v>
      </c>
      <c r="CH4" s="63">
        <v>2.96</v>
      </c>
      <c r="CI4" s="63">
        <v>0.22</v>
      </c>
      <c r="CJ4" s="63" t="s">
        <v>44</v>
      </c>
      <c r="CK4" s="63" t="s">
        <v>44</v>
      </c>
      <c r="CL4" s="64" t="s">
        <v>44</v>
      </c>
      <c r="CM4" s="64" t="s">
        <v>44</v>
      </c>
      <c r="CN4" s="64" t="s">
        <v>44</v>
      </c>
      <c r="CO4" s="64" t="s">
        <v>44</v>
      </c>
      <c r="CP4" s="64" t="s">
        <v>44</v>
      </c>
      <c r="CQ4" s="64" t="s">
        <v>44</v>
      </c>
      <c r="CR4" s="64" t="s">
        <v>44</v>
      </c>
      <c r="CS4" s="64" t="s">
        <v>44</v>
      </c>
      <c r="CT4" s="64" t="s">
        <v>44</v>
      </c>
      <c r="CU4" s="64" t="s">
        <v>44</v>
      </c>
      <c r="CV4" s="64" t="s">
        <v>44</v>
      </c>
      <c r="CW4" s="64" t="s">
        <v>44</v>
      </c>
      <c r="CX4" s="64" t="s">
        <v>44</v>
      </c>
      <c r="CY4" s="64" t="s">
        <v>44</v>
      </c>
      <c r="CZ4" s="64" t="s">
        <v>44</v>
      </c>
      <c r="DA4" s="64" t="s">
        <v>44</v>
      </c>
      <c r="DB4" s="64" t="s">
        <v>44</v>
      </c>
      <c r="DC4" s="64" t="s">
        <v>44</v>
      </c>
      <c r="DD4" s="64" t="s">
        <v>44</v>
      </c>
      <c r="DE4" s="64" t="s">
        <v>44</v>
      </c>
      <c r="DF4" s="64" t="s">
        <v>44</v>
      </c>
      <c r="DG4" s="64" t="s">
        <v>44</v>
      </c>
      <c r="DH4" s="64" t="s">
        <v>44</v>
      </c>
      <c r="DI4" s="64" t="s">
        <v>44</v>
      </c>
      <c r="DJ4" s="64" t="s">
        <v>44</v>
      </c>
      <c r="DK4" s="64" t="s">
        <v>44</v>
      </c>
      <c r="DL4" s="64" t="s">
        <v>44</v>
      </c>
      <c r="DM4" s="64" t="s">
        <v>44</v>
      </c>
      <c r="DN4" s="64" t="s">
        <v>44</v>
      </c>
      <c r="DO4" s="64" t="s">
        <v>44</v>
      </c>
      <c r="DP4" s="64" t="s">
        <v>44</v>
      </c>
      <c r="DQ4" s="64" t="s">
        <v>44</v>
      </c>
      <c r="DR4" s="64" t="s">
        <v>44</v>
      </c>
      <c r="DS4" s="64" t="s">
        <v>44</v>
      </c>
      <c r="DT4" s="64" t="s">
        <v>44</v>
      </c>
      <c r="DU4" s="64" t="s">
        <v>44</v>
      </c>
      <c r="DV4" s="63" t="s">
        <v>44</v>
      </c>
      <c r="DW4" s="63" t="s">
        <v>44</v>
      </c>
      <c r="DX4" s="64" t="s">
        <v>44</v>
      </c>
      <c r="DY4" s="64" t="s">
        <v>44</v>
      </c>
      <c r="DZ4" s="64" t="s">
        <v>44</v>
      </c>
      <c r="EA4" s="64" t="s">
        <v>44</v>
      </c>
      <c r="EB4" s="64" t="s">
        <v>44</v>
      </c>
      <c r="EC4" s="64" t="s">
        <v>44</v>
      </c>
    </row>
    <row r="5" spans="1:133" x14ac:dyDescent="0.35">
      <c r="A5" s="63" t="s">
        <v>2</v>
      </c>
      <c r="B5" s="63" t="s">
        <v>171</v>
      </c>
      <c r="C5" s="63" t="s">
        <v>173</v>
      </c>
      <c r="D5" s="63"/>
      <c r="E5" s="64">
        <v>48.548499999999997</v>
      </c>
      <c r="G5" s="64">
        <v>33.905200000000001</v>
      </c>
      <c r="H5" s="64">
        <v>8.0824999999999996</v>
      </c>
      <c r="I5" s="64">
        <v>0.2311</v>
      </c>
      <c r="J5" s="64">
        <v>8.3168000000000006</v>
      </c>
      <c r="K5" s="64">
        <v>1.4800000000000001E-2</v>
      </c>
      <c r="L5" s="64">
        <v>0.24</v>
      </c>
      <c r="M5" s="64">
        <v>4.3E-3</v>
      </c>
      <c r="N5" s="64">
        <v>99.343199999999982</v>
      </c>
      <c r="P5" s="64">
        <v>4.9471453730006649</v>
      </c>
      <c r="Q5" s="64">
        <v>0</v>
      </c>
      <c r="R5" s="64">
        <v>4.0719693797469168</v>
      </c>
      <c r="S5" s="64">
        <v>0.6887857881158076</v>
      </c>
      <c r="T5" s="64">
        <v>1.9946566767409017E-2</v>
      </c>
      <c r="U5" s="64">
        <v>1.2634186216655801</v>
      </c>
      <c r="V5" s="64">
        <v>1.6158529415991317E-3</v>
      </c>
      <c r="W5" s="64">
        <v>4.7417709228911316E-2</v>
      </c>
      <c r="X5" s="64">
        <v>5.5900054689132935E-4</v>
      </c>
      <c r="Y5" s="64"/>
      <c r="Z5" s="65">
        <v>254</v>
      </c>
      <c r="AA5" s="65">
        <v>12</v>
      </c>
      <c r="AB5" s="65">
        <v>30.3</v>
      </c>
      <c r="AC5" s="65">
        <v>3</v>
      </c>
      <c r="AD5" s="65">
        <v>2610</v>
      </c>
      <c r="AE5" s="65">
        <v>120</v>
      </c>
      <c r="AF5" s="65">
        <v>76700</v>
      </c>
      <c r="AG5" s="65">
        <v>3200</v>
      </c>
      <c r="AH5" s="65">
        <v>292000</v>
      </c>
      <c r="AI5" s="65">
        <v>11000</v>
      </c>
      <c r="AP5" s="64" t="s">
        <v>44</v>
      </c>
      <c r="AQ5" s="64" t="s">
        <v>44</v>
      </c>
      <c r="AR5" s="63">
        <v>5.7</v>
      </c>
      <c r="AS5" s="63">
        <v>1.8</v>
      </c>
      <c r="AT5" s="63" t="s">
        <v>44</v>
      </c>
      <c r="AU5" s="63" t="s">
        <v>44</v>
      </c>
      <c r="AV5" s="65" t="s">
        <v>44</v>
      </c>
      <c r="AW5" s="65" t="s">
        <v>44</v>
      </c>
      <c r="AX5" s="65">
        <v>1651</v>
      </c>
      <c r="AY5" s="65">
        <v>78</v>
      </c>
      <c r="BB5" s="63">
        <v>12.24</v>
      </c>
      <c r="BC5" s="63">
        <v>0.74</v>
      </c>
      <c r="BD5" s="65">
        <v>9.3000000000000007</v>
      </c>
      <c r="BE5" s="65">
        <v>1.2</v>
      </c>
      <c r="BF5" s="65" t="s">
        <v>44</v>
      </c>
      <c r="BG5" s="65" t="s">
        <v>44</v>
      </c>
      <c r="BH5" s="65">
        <v>124.5</v>
      </c>
      <c r="BI5" s="65">
        <v>7.6</v>
      </c>
      <c r="BJ5" s="65">
        <v>42.7</v>
      </c>
      <c r="BK5" s="65">
        <v>2.2000000000000002</v>
      </c>
      <c r="BL5" s="63" t="s">
        <v>44</v>
      </c>
      <c r="BM5" s="63" t="s">
        <v>44</v>
      </c>
      <c r="BN5" s="65" t="s">
        <v>44</v>
      </c>
      <c r="BO5" s="65" t="s">
        <v>44</v>
      </c>
      <c r="BP5" s="65" t="s">
        <v>44</v>
      </c>
      <c r="BQ5" s="65" t="s">
        <v>44</v>
      </c>
      <c r="BR5" s="63" t="s">
        <v>44</v>
      </c>
      <c r="BS5" s="63" t="s">
        <v>44</v>
      </c>
      <c r="BT5" s="64"/>
      <c r="BU5" s="64"/>
      <c r="BV5" s="64" t="s">
        <v>44</v>
      </c>
      <c r="BW5" s="64" t="s">
        <v>44</v>
      </c>
      <c r="BX5" s="64"/>
      <c r="BY5" s="64"/>
      <c r="BZ5" s="64"/>
      <c r="CA5" s="64"/>
      <c r="CB5" s="64"/>
      <c r="CC5" s="64"/>
      <c r="CD5" s="64" t="s">
        <v>44</v>
      </c>
      <c r="CE5" s="64" t="s">
        <v>44</v>
      </c>
      <c r="CF5" s="64" t="s">
        <v>44</v>
      </c>
      <c r="CG5" s="64" t="s">
        <v>44</v>
      </c>
      <c r="CH5" s="63">
        <v>3.38</v>
      </c>
      <c r="CI5" s="63">
        <v>0.16</v>
      </c>
      <c r="CJ5" s="63" t="s">
        <v>44</v>
      </c>
      <c r="CK5" s="63" t="s">
        <v>44</v>
      </c>
      <c r="CL5" s="64"/>
      <c r="CM5" s="64"/>
      <c r="CN5" s="64"/>
      <c r="CO5" s="64"/>
      <c r="CP5" s="64"/>
      <c r="CQ5" s="64"/>
      <c r="CR5" s="64"/>
      <c r="CS5" s="64"/>
      <c r="CT5" s="64"/>
      <c r="CU5" s="64"/>
      <c r="CV5" s="64"/>
      <c r="CW5" s="64"/>
      <c r="CX5" s="64"/>
      <c r="CY5" s="64"/>
      <c r="CZ5" s="64"/>
      <c r="DA5" s="64"/>
      <c r="DB5" s="64"/>
      <c r="DC5" s="64"/>
      <c r="DD5" s="64"/>
      <c r="DE5" s="64"/>
      <c r="DF5" s="64"/>
      <c r="DG5" s="64"/>
      <c r="DH5" s="64"/>
      <c r="DI5" s="64"/>
      <c r="DJ5" s="64"/>
      <c r="DK5" s="64"/>
      <c r="DL5" s="64"/>
      <c r="DM5" s="64"/>
      <c r="DN5" s="64"/>
      <c r="DO5" s="64"/>
      <c r="DP5" s="64" t="s">
        <v>44</v>
      </c>
      <c r="DQ5" s="64" t="s">
        <v>44</v>
      </c>
      <c r="DR5" s="64" t="s">
        <v>44</v>
      </c>
      <c r="DS5" s="64" t="s">
        <v>44</v>
      </c>
      <c r="DT5" s="64"/>
      <c r="DU5" s="64"/>
      <c r="DV5" s="63" t="s">
        <v>44</v>
      </c>
      <c r="DW5" s="63" t="s">
        <v>44</v>
      </c>
      <c r="DX5" s="64"/>
      <c r="DY5" s="64"/>
      <c r="DZ5" s="64"/>
      <c r="EA5" s="64"/>
      <c r="EB5" s="64" t="s">
        <v>44</v>
      </c>
      <c r="EC5" s="64" t="s">
        <v>44</v>
      </c>
    </row>
    <row r="6" spans="1:133" x14ac:dyDescent="0.35">
      <c r="A6" s="63" t="s">
        <v>2</v>
      </c>
      <c r="B6" s="63" t="s">
        <v>171</v>
      </c>
      <c r="C6" s="63" t="s">
        <v>174</v>
      </c>
      <c r="D6" s="63"/>
      <c r="E6" s="64">
        <v>48.678400000000003</v>
      </c>
      <c r="F6" s="64">
        <v>9.7000000000000003E-3</v>
      </c>
      <c r="G6" s="64">
        <v>33.686</v>
      </c>
      <c r="H6" s="64">
        <v>8.2748000000000008</v>
      </c>
      <c r="I6" s="64">
        <v>0.26829999999999998</v>
      </c>
      <c r="J6" s="64">
        <v>8.1829999999999998</v>
      </c>
      <c r="K6" s="64">
        <v>1.2500000000000001E-2</v>
      </c>
      <c r="L6" s="64">
        <v>0.21640000000000001</v>
      </c>
      <c r="M6" s="64">
        <v>-4.5999999999999999E-3</v>
      </c>
      <c r="N6" s="64">
        <v>99.3245</v>
      </c>
      <c r="P6" s="64">
        <v>4.9646343098811512</v>
      </c>
      <c r="Q6" s="64">
        <v>7.4395568483056696E-4</v>
      </c>
      <c r="R6" s="64">
        <v>4.0491116323398009</v>
      </c>
      <c r="S6" s="64">
        <v>0.70577794529158411</v>
      </c>
      <c r="T6" s="64">
        <v>2.3177201429445307E-2</v>
      </c>
      <c r="U6" s="64">
        <v>1.2441584112771467</v>
      </c>
      <c r="V6" s="64">
        <v>1.3659105006257077E-3</v>
      </c>
      <c r="W6" s="64">
        <v>4.279161690354822E-2</v>
      </c>
      <c r="X6" s="64">
        <v>-5.9851318448659837E-4</v>
      </c>
      <c r="Y6" s="64"/>
      <c r="Z6" s="65">
        <v>275</v>
      </c>
      <c r="AA6" s="65">
        <v>16</v>
      </c>
      <c r="AB6" s="65">
        <v>28.5</v>
      </c>
      <c r="AC6" s="65">
        <v>4.0999999999999996</v>
      </c>
      <c r="AD6" s="65">
        <v>7100</v>
      </c>
      <c r="AE6" s="65">
        <v>1100</v>
      </c>
      <c r="AF6" s="65">
        <v>77300</v>
      </c>
      <c r="AG6" s="65">
        <v>3300</v>
      </c>
      <c r="AH6" s="65">
        <v>298000</v>
      </c>
      <c r="AI6" s="65">
        <v>10000</v>
      </c>
      <c r="AP6" s="64" t="s">
        <v>44</v>
      </c>
      <c r="AQ6" s="64" t="s">
        <v>44</v>
      </c>
      <c r="AR6" s="63">
        <v>138</v>
      </c>
      <c r="AS6" s="63">
        <v>40</v>
      </c>
      <c r="AT6" s="63">
        <v>5.0999999999999996</v>
      </c>
      <c r="AU6" s="63">
        <v>1.4</v>
      </c>
      <c r="AV6" s="65" t="s">
        <v>44</v>
      </c>
      <c r="AW6" s="65" t="s">
        <v>44</v>
      </c>
      <c r="AX6" s="65">
        <v>2030</v>
      </c>
      <c r="AY6" s="65">
        <v>130</v>
      </c>
      <c r="BB6" s="63">
        <v>12.8</v>
      </c>
      <c r="BC6" s="63">
        <v>1.1000000000000001</v>
      </c>
      <c r="BD6" s="65">
        <v>10.6</v>
      </c>
      <c r="BE6" s="65">
        <v>2</v>
      </c>
      <c r="BF6" s="65">
        <v>3.9</v>
      </c>
      <c r="BG6" s="65">
        <v>1.6</v>
      </c>
      <c r="BH6" s="65">
        <v>111</v>
      </c>
      <c r="BI6" s="65">
        <v>12</v>
      </c>
      <c r="BJ6" s="65">
        <v>44.3</v>
      </c>
      <c r="BK6" s="65">
        <v>2.9</v>
      </c>
      <c r="BL6" s="63" t="s">
        <v>44</v>
      </c>
      <c r="BM6" s="63" t="s">
        <v>44</v>
      </c>
      <c r="BN6" s="65">
        <v>6.2</v>
      </c>
      <c r="BO6" s="65">
        <v>1.5</v>
      </c>
      <c r="BP6" s="65">
        <v>9.1999999999999993</v>
      </c>
      <c r="BQ6" s="65">
        <v>2.7</v>
      </c>
      <c r="BR6" s="63">
        <v>5</v>
      </c>
      <c r="BS6" s="63">
        <v>1.1000000000000001</v>
      </c>
      <c r="BT6" s="64"/>
      <c r="BU6" s="64"/>
      <c r="BV6" s="64">
        <v>0.41</v>
      </c>
      <c r="BW6" s="64">
        <v>0.12</v>
      </c>
      <c r="BX6" s="64"/>
      <c r="BY6" s="64"/>
      <c r="BZ6" s="64"/>
      <c r="CA6" s="64"/>
      <c r="CB6" s="64"/>
      <c r="CC6" s="64"/>
      <c r="CD6" s="64" t="s">
        <v>44</v>
      </c>
      <c r="CE6" s="64" t="s">
        <v>44</v>
      </c>
      <c r="CF6" s="64" t="s">
        <v>44</v>
      </c>
      <c r="CG6" s="64" t="s">
        <v>44</v>
      </c>
      <c r="CH6" s="63">
        <v>2.67</v>
      </c>
      <c r="CI6" s="63">
        <v>0.21</v>
      </c>
      <c r="CJ6" s="63">
        <v>13.6</v>
      </c>
      <c r="CK6" s="63">
        <v>3.7</v>
      </c>
      <c r="CL6" s="64"/>
      <c r="CM6" s="64"/>
      <c r="CN6" s="64"/>
      <c r="CO6" s="64"/>
      <c r="CP6" s="64"/>
      <c r="CQ6" s="64"/>
      <c r="CR6" s="64"/>
      <c r="CS6" s="64"/>
      <c r="CT6" s="64"/>
      <c r="CU6" s="64"/>
      <c r="CV6" s="64"/>
      <c r="CW6" s="64"/>
      <c r="CX6" s="64"/>
      <c r="CY6" s="64"/>
      <c r="CZ6" s="64"/>
      <c r="DA6" s="64"/>
      <c r="DB6" s="64"/>
      <c r="DC6" s="64"/>
      <c r="DD6" s="64"/>
      <c r="DE6" s="64"/>
      <c r="DF6" s="64"/>
      <c r="DG6" s="64"/>
      <c r="DH6" s="64"/>
      <c r="DI6" s="64"/>
      <c r="DJ6" s="64"/>
      <c r="DK6" s="64"/>
      <c r="DL6" s="64"/>
      <c r="DM6" s="64"/>
      <c r="DN6" s="64"/>
      <c r="DO6" s="64"/>
      <c r="DP6" s="64" t="s">
        <v>44</v>
      </c>
      <c r="DQ6" s="64" t="s">
        <v>44</v>
      </c>
      <c r="DR6" s="64" t="s">
        <v>44</v>
      </c>
      <c r="DS6" s="64" t="s">
        <v>44</v>
      </c>
      <c r="DT6" s="64"/>
      <c r="DU6" s="64"/>
      <c r="DV6" s="63">
        <v>0.37</v>
      </c>
      <c r="DW6" s="63">
        <v>0.13</v>
      </c>
      <c r="DX6" s="64"/>
      <c r="DY6" s="64"/>
      <c r="DZ6" s="64"/>
      <c r="EA6" s="64"/>
      <c r="EB6" s="64">
        <v>0.63</v>
      </c>
      <c r="EC6" s="64">
        <v>0.18</v>
      </c>
    </row>
    <row r="7" spans="1:133" x14ac:dyDescent="0.35">
      <c r="A7" s="63" t="s">
        <v>2</v>
      </c>
      <c r="B7" s="63" t="s">
        <v>171</v>
      </c>
      <c r="C7" s="63" t="s">
        <v>175</v>
      </c>
      <c r="D7" s="63"/>
      <c r="E7" s="64">
        <v>48.757599999999996</v>
      </c>
      <c r="F7" s="64">
        <v>-4.7999999999999996E-3</v>
      </c>
      <c r="G7" s="64">
        <v>33.384700000000002</v>
      </c>
      <c r="H7" s="64">
        <v>8.3520000000000003</v>
      </c>
      <c r="I7" s="64">
        <v>0.26129999999999998</v>
      </c>
      <c r="J7" s="64">
        <v>8.1044999999999998</v>
      </c>
      <c r="K7" s="64">
        <v>1.0800000000000001E-2</v>
      </c>
      <c r="L7" s="64">
        <v>0.27439999999999998</v>
      </c>
      <c r="M7" s="64">
        <v>5.7999999999999996E-3</v>
      </c>
      <c r="N7" s="64">
        <v>99.146299999999997</v>
      </c>
      <c r="P7" s="64">
        <v>4.9838213932507394</v>
      </c>
      <c r="R7" s="64">
        <v>4.0218601448799509</v>
      </c>
      <c r="S7" s="64">
        <v>0.71395402039891798</v>
      </c>
      <c r="T7" s="64">
        <v>2.2622933182698587E-2</v>
      </c>
      <c r="U7" s="64">
        <v>1.2349760518343214</v>
      </c>
      <c r="V7" s="64">
        <v>1.1827832532024364E-3</v>
      </c>
      <c r="W7" s="64">
        <v>5.4381943962797601E-2</v>
      </c>
      <c r="X7" s="64">
        <v>7.5633302527377514E-4</v>
      </c>
      <c r="Y7" s="64"/>
      <c r="Z7" s="65">
        <v>298</v>
      </c>
      <c r="AA7" s="65">
        <v>24</v>
      </c>
      <c r="AB7" s="65">
        <v>26.1</v>
      </c>
      <c r="AC7" s="65">
        <v>2.6</v>
      </c>
      <c r="AD7" s="65">
        <v>2890</v>
      </c>
      <c r="AE7" s="65">
        <v>240</v>
      </c>
      <c r="AF7" s="65">
        <v>75900</v>
      </c>
      <c r="AG7" s="65">
        <v>5400</v>
      </c>
      <c r="AH7" s="65">
        <v>296000</v>
      </c>
      <c r="AI7" s="65">
        <v>17000</v>
      </c>
      <c r="AJ7" s="65">
        <v>41.9</v>
      </c>
      <c r="AK7" s="65">
        <v>6</v>
      </c>
      <c r="AL7" s="65" t="s">
        <v>44</v>
      </c>
      <c r="AM7" s="65" t="s">
        <v>44</v>
      </c>
      <c r="AN7" s="65" t="s">
        <v>44</v>
      </c>
      <c r="AO7" s="65" t="s">
        <v>44</v>
      </c>
      <c r="AP7" s="64" t="s">
        <v>44</v>
      </c>
      <c r="AQ7" s="64" t="s">
        <v>44</v>
      </c>
      <c r="AR7" s="63">
        <v>3</v>
      </c>
      <c r="AS7" s="63">
        <v>1.3</v>
      </c>
      <c r="AT7" s="63">
        <v>0.51</v>
      </c>
      <c r="AU7" s="63">
        <v>0.13</v>
      </c>
      <c r="AV7" s="65" t="s">
        <v>44</v>
      </c>
      <c r="AW7" s="65" t="s">
        <v>44</v>
      </c>
      <c r="AX7" s="65">
        <v>2030</v>
      </c>
      <c r="AY7" s="65">
        <v>170</v>
      </c>
      <c r="AZ7" s="65">
        <v>82600</v>
      </c>
      <c r="BA7" s="65">
        <v>6400</v>
      </c>
      <c r="BB7" s="63">
        <v>10.95</v>
      </c>
      <c r="BC7" s="63">
        <v>0.81</v>
      </c>
      <c r="BD7" s="65">
        <v>7</v>
      </c>
      <c r="BE7" s="65">
        <v>1.1000000000000001</v>
      </c>
      <c r="BF7" s="65" t="s">
        <v>44</v>
      </c>
      <c r="BG7" s="65" t="s">
        <v>44</v>
      </c>
      <c r="BH7" s="65">
        <v>110.6</v>
      </c>
      <c r="BI7" s="65">
        <v>9.3000000000000007</v>
      </c>
      <c r="BJ7" s="65">
        <v>41.7</v>
      </c>
      <c r="BK7" s="65">
        <v>3.4</v>
      </c>
      <c r="BL7" s="63" t="s">
        <v>44</v>
      </c>
      <c r="BM7" s="63" t="s">
        <v>44</v>
      </c>
      <c r="BN7" s="65">
        <v>0.3</v>
      </c>
      <c r="BO7" s="65">
        <v>0.1</v>
      </c>
      <c r="BP7" s="65" t="s">
        <v>44</v>
      </c>
      <c r="BQ7" s="65" t="s">
        <v>44</v>
      </c>
      <c r="BR7" s="63" t="s">
        <v>44</v>
      </c>
      <c r="BS7" s="63" t="s">
        <v>44</v>
      </c>
      <c r="BT7" s="64" t="s">
        <v>44</v>
      </c>
      <c r="BU7" s="64" t="s">
        <v>44</v>
      </c>
      <c r="BV7" s="64" t="s">
        <v>44</v>
      </c>
      <c r="BW7" s="64" t="s">
        <v>44</v>
      </c>
      <c r="BX7" s="64" t="s">
        <v>44</v>
      </c>
      <c r="BY7" s="64" t="s">
        <v>44</v>
      </c>
      <c r="BZ7" s="64" t="s">
        <v>44</v>
      </c>
      <c r="CA7" s="64" t="s">
        <v>44</v>
      </c>
      <c r="CB7" s="64" t="s">
        <v>44</v>
      </c>
      <c r="CC7" s="64" t="s">
        <v>44</v>
      </c>
      <c r="CD7" s="64" t="s">
        <v>44</v>
      </c>
      <c r="CE7" s="64" t="s">
        <v>44</v>
      </c>
      <c r="CF7" s="64" t="s">
        <v>44</v>
      </c>
      <c r="CG7" s="64" t="s">
        <v>44</v>
      </c>
      <c r="CH7" s="63">
        <v>2.5099999999999998</v>
      </c>
      <c r="CI7" s="63">
        <v>0.21</v>
      </c>
      <c r="CJ7" s="63" t="s">
        <v>44</v>
      </c>
      <c r="CK7" s="63" t="s">
        <v>44</v>
      </c>
      <c r="CL7" s="64" t="s">
        <v>44</v>
      </c>
      <c r="CM7" s="64" t="s">
        <v>44</v>
      </c>
      <c r="CN7" s="64" t="s">
        <v>44</v>
      </c>
      <c r="CO7" s="64" t="s">
        <v>44</v>
      </c>
      <c r="CP7" s="64" t="s">
        <v>44</v>
      </c>
      <c r="CQ7" s="64" t="s">
        <v>44</v>
      </c>
      <c r="CR7" s="64" t="s">
        <v>44</v>
      </c>
      <c r="CS7" s="64" t="s">
        <v>44</v>
      </c>
      <c r="CT7" s="64" t="s">
        <v>44</v>
      </c>
      <c r="CU7" s="64" t="s">
        <v>44</v>
      </c>
      <c r="CV7" s="64" t="s">
        <v>44</v>
      </c>
      <c r="CW7" s="64" t="s">
        <v>44</v>
      </c>
      <c r="CX7" s="64" t="s">
        <v>44</v>
      </c>
      <c r="CY7" s="64" t="s">
        <v>44</v>
      </c>
      <c r="CZ7" s="64" t="s">
        <v>44</v>
      </c>
      <c r="DA7" s="64" t="s">
        <v>44</v>
      </c>
      <c r="DB7" s="64" t="s">
        <v>44</v>
      </c>
      <c r="DC7" s="64" t="s">
        <v>44</v>
      </c>
      <c r="DD7" s="64" t="s">
        <v>44</v>
      </c>
      <c r="DE7" s="64" t="s">
        <v>44</v>
      </c>
      <c r="DF7" s="64" t="s">
        <v>44</v>
      </c>
      <c r="DG7" s="64" t="s">
        <v>44</v>
      </c>
      <c r="DH7" s="64" t="s">
        <v>44</v>
      </c>
      <c r="DI7" s="64" t="s">
        <v>44</v>
      </c>
      <c r="DJ7" s="64" t="s">
        <v>44</v>
      </c>
      <c r="DK7" s="64" t="s">
        <v>44</v>
      </c>
      <c r="DL7" s="64" t="s">
        <v>44</v>
      </c>
      <c r="DM7" s="64" t="s">
        <v>44</v>
      </c>
      <c r="DN7" s="64" t="s">
        <v>44</v>
      </c>
      <c r="DO7" s="64" t="s">
        <v>44</v>
      </c>
      <c r="DP7" s="64" t="s">
        <v>44</v>
      </c>
      <c r="DQ7" s="64" t="s">
        <v>44</v>
      </c>
      <c r="DR7" s="64" t="s">
        <v>44</v>
      </c>
      <c r="DS7" s="64" t="s">
        <v>44</v>
      </c>
      <c r="DT7" s="64" t="s">
        <v>44</v>
      </c>
      <c r="DU7" s="64" t="s">
        <v>44</v>
      </c>
      <c r="DV7" s="63" t="s">
        <v>44</v>
      </c>
      <c r="DW7" s="63" t="s">
        <v>44</v>
      </c>
      <c r="DX7" s="64" t="s">
        <v>44</v>
      </c>
      <c r="DY7" s="64" t="s">
        <v>44</v>
      </c>
      <c r="DZ7" s="64" t="s">
        <v>44</v>
      </c>
      <c r="EA7" s="64" t="s">
        <v>44</v>
      </c>
      <c r="EB7" s="64" t="s">
        <v>44</v>
      </c>
      <c r="EC7" s="64" t="s">
        <v>44</v>
      </c>
    </row>
    <row r="8" spans="1:133" x14ac:dyDescent="0.35">
      <c r="A8" s="63" t="s">
        <v>2</v>
      </c>
      <c r="B8" s="63" t="s">
        <v>171</v>
      </c>
      <c r="C8" s="63" t="s">
        <v>176</v>
      </c>
      <c r="D8" s="63"/>
      <c r="E8" s="64">
        <v>48.743000000000002</v>
      </c>
      <c r="F8" s="64">
        <v>-3.8999999999999998E-3</v>
      </c>
      <c r="G8" s="64">
        <v>33.385399999999997</v>
      </c>
      <c r="H8" s="64">
        <v>8.125</v>
      </c>
      <c r="I8" s="64">
        <v>0.21870000000000001</v>
      </c>
      <c r="J8" s="64">
        <v>8.3358000000000008</v>
      </c>
      <c r="K8" s="64">
        <v>8.8999999999999999E-3</v>
      </c>
      <c r="L8" s="64">
        <v>0.2298</v>
      </c>
      <c r="M8" s="64">
        <v>-2.0000000000000001E-4</v>
      </c>
      <c r="N8" s="64">
        <v>99.04249999999999</v>
      </c>
      <c r="P8" s="64">
        <v>4.9811074760551026</v>
      </c>
      <c r="R8" s="64">
        <v>4.0209583802607138</v>
      </c>
      <c r="S8" s="64">
        <v>0.69437909080489413</v>
      </c>
      <c r="T8" s="64">
        <v>1.8930051411882868E-2</v>
      </c>
      <c r="U8" s="64">
        <v>1.2699104671507773</v>
      </c>
      <c r="V8" s="64">
        <v>9.7446203862157485E-4</v>
      </c>
      <c r="W8" s="64">
        <v>4.5531730087183891E-2</v>
      </c>
      <c r="Y8" s="64"/>
      <c r="Z8" s="65">
        <v>242</v>
      </c>
      <c r="AA8" s="65">
        <v>16</v>
      </c>
      <c r="AB8" s="65">
        <v>35.4</v>
      </c>
      <c r="AC8" s="65">
        <v>3.8</v>
      </c>
      <c r="AD8" s="65">
        <v>2890</v>
      </c>
      <c r="AE8" s="65">
        <v>230</v>
      </c>
      <c r="AF8" s="65">
        <v>76500</v>
      </c>
      <c r="AG8" s="65">
        <v>4800</v>
      </c>
      <c r="AH8" s="65">
        <v>298000</v>
      </c>
      <c r="AI8" s="65">
        <v>12000</v>
      </c>
      <c r="AJ8" s="65">
        <v>42.4</v>
      </c>
      <c r="AK8" s="65">
        <v>8.9</v>
      </c>
      <c r="AL8" s="65" t="s">
        <v>44</v>
      </c>
      <c r="AM8" s="65" t="s">
        <v>44</v>
      </c>
      <c r="AN8" s="65" t="s">
        <v>44</v>
      </c>
      <c r="AO8" s="65" t="s">
        <v>44</v>
      </c>
      <c r="AP8" s="64">
        <v>0.88</v>
      </c>
      <c r="AQ8" s="64">
        <v>0.3</v>
      </c>
      <c r="AR8" s="63">
        <v>4.0999999999999996</v>
      </c>
      <c r="AS8" s="63">
        <v>1.7</v>
      </c>
      <c r="AT8" s="63" t="s">
        <v>44</v>
      </c>
      <c r="AU8" s="63" t="s">
        <v>44</v>
      </c>
      <c r="AV8" s="65" t="s">
        <v>44</v>
      </c>
      <c r="AW8" s="65" t="s">
        <v>44</v>
      </c>
      <c r="AX8" s="65">
        <v>1441</v>
      </c>
      <c r="AY8" s="65">
        <v>99</v>
      </c>
      <c r="AZ8" s="65">
        <v>76400</v>
      </c>
      <c r="BA8" s="65">
        <v>4700</v>
      </c>
      <c r="BB8" s="63">
        <v>12.24</v>
      </c>
      <c r="BC8" s="63">
        <v>0.96</v>
      </c>
      <c r="BD8" s="65">
        <v>8.5</v>
      </c>
      <c r="BE8" s="65">
        <v>1.5</v>
      </c>
      <c r="BF8" s="65" t="s">
        <v>44</v>
      </c>
      <c r="BG8" s="65" t="s">
        <v>44</v>
      </c>
      <c r="BH8" s="65">
        <v>136.9</v>
      </c>
      <c r="BI8" s="65">
        <v>7.8</v>
      </c>
      <c r="BJ8" s="65">
        <v>42.5</v>
      </c>
      <c r="BK8" s="65">
        <v>3</v>
      </c>
      <c r="BL8" s="63" t="s">
        <v>44</v>
      </c>
      <c r="BM8" s="63" t="s">
        <v>44</v>
      </c>
      <c r="BN8" s="65">
        <v>0.94</v>
      </c>
      <c r="BO8" s="65">
        <v>0.18</v>
      </c>
      <c r="BP8" s="65">
        <v>0.249</v>
      </c>
      <c r="BQ8" s="65">
        <v>8.5000000000000006E-2</v>
      </c>
      <c r="BR8" s="63" t="s">
        <v>44</v>
      </c>
      <c r="BS8" s="63" t="s">
        <v>44</v>
      </c>
      <c r="BT8" s="64" t="s">
        <v>44</v>
      </c>
      <c r="BU8" s="64" t="s">
        <v>44</v>
      </c>
      <c r="BV8" s="64" t="s">
        <v>44</v>
      </c>
      <c r="BW8" s="64" t="s">
        <v>44</v>
      </c>
      <c r="BX8" s="64" t="s">
        <v>44</v>
      </c>
      <c r="BY8" s="64" t="s">
        <v>44</v>
      </c>
      <c r="BZ8" s="64" t="s">
        <v>44</v>
      </c>
      <c r="CA8" s="64" t="s">
        <v>44</v>
      </c>
      <c r="CB8" s="64" t="s">
        <v>44</v>
      </c>
      <c r="CC8" s="64" t="s">
        <v>44</v>
      </c>
      <c r="CD8" s="64" t="s">
        <v>44</v>
      </c>
      <c r="CE8" s="64" t="s">
        <v>44</v>
      </c>
      <c r="CF8" s="64" t="s">
        <v>44</v>
      </c>
      <c r="CG8" s="64" t="s">
        <v>44</v>
      </c>
      <c r="CH8" s="63">
        <v>4.34</v>
      </c>
      <c r="CI8" s="63">
        <v>0.34</v>
      </c>
      <c r="CJ8" s="63" t="s">
        <v>44</v>
      </c>
      <c r="CK8" s="63" t="s">
        <v>44</v>
      </c>
      <c r="CL8" s="64" t="s">
        <v>44</v>
      </c>
      <c r="CM8" s="64" t="s">
        <v>44</v>
      </c>
      <c r="CN8" s="64" t="s">
        <v>44</v>
      </c>
      <c r="CO8" s="64" t="s">
        <v>44</v>
      </c>
      <c r="CP8" s="64" t="s">
        <v>44</v>
      </c>
      <c r="CQ8" s="64" t="s">
        <v>44</v>
      </c>
      <c r="CR8" s="64" t="s">
        <v>44</v>
      </c>
      <c r="CS8" s="64" t="s">
        <v>44</v>
      </c>
      <c r="CT8" s="64" t="s">
        <v>44</v>
      </c>
      <c r="CU8" s="64" t="s">
        <v>44</v>
      </c>
      <c r="CV8" s="64" t="s">
        <v>44</v>
      </c>
      <c r="CW8" s="64" t="s">
        <v>44</v>
      </c>
      <c r="CX8" s="64" t="s">
        <v>44</v>
      </c>
      <c r="CY8" s="64" t="s">
        <v>44</v>
      </c>
      <c r="CZ8" s="64" t="s">
        <v>44</v>
      </c>
      <c r="DA8" s="64" t="s">
        <v>44</v>
      </c>
      <c r="DB8" s="64" t="s">
        <v>44</v>
      </c>
      <c r="DC8" s="64" t="s">
        <v>44</v>
      </c>
      <c r="DD8" s="64" t="s">
        <v>44</v>
      </c>
      <c r="DE8" s="64" t="s">
        <v>44</v>
      </c>
      <c r="DF8" s="64" t="s">
        <v>44</v>
      </c>
      <c r="DG8" s="64" t="s">
        <v>44</v>
      </c>
      <c r="DH8" s="64" t="s">
        <v>44</v>
      </c>
      <c r="DI8" s="64" t="s">
        <v>44</v>
      </c>
      <c r="DJ8" s="64" t="s">
        <v>44</v>
      </c>
      <c r="DK8" s="64" t="s">
        <v>44</v>
      </c>
      <c r="DL8" s="64" t="s">
        <v>44</v>
      </c>
      <c r="DM8" s="64" t="s">
        <v>44</v>
      </c>
      <c r="DN8" s="64" t="s">
        <v>44</v>
      </c>
      <c r="DO8" s="64" t="s">
        <v>44</v>
      </c>
      <c r="DP8" s="64" t="s">
        <v>44</v>
      </c>
      <c r="DQ8" s="64" t="s">
        <v>44</v>
      </c>
      <c r="DR8" s="64" t="s">
        <v>44</v>
      </c>
      <c r="DS8" s="64" t="s">
        <v>44</v>
      </c>
      <c r="DT8" s="64" t="s">
        <v>44</v>
      </c>
      <c r="DU8" s="64" t="s">
        <v>44</v>
      </c>
      <c r="DV8" s="63" t="s">
        <v>44</v>
      </c>
      <c r="DW8" s="63" t="s">
        <v>44</v>
      </c>
      <c r="DX8" s="64" t="s">
        <v>44</v>
      </c>
      <c r="DY8" s="64" t="s">
        <v>44</v>
      </c>
      <c r="DZ8" s="64" t="s">
        <v>44</v>
      </c>
      <c r="EA8" s="64" t="s">
        <v>44</v>
      </c>
      <c r="EB8" s="64" t="s">
        <v>44</v>
      </c>
      <c r="EC8" s="64" t="s">
        <v>44</v>
      </c>
    </row>
    <row r="9" spans="1:133" x14ac:dyDescent="0.35">
      <c r="A9" s="63" t="s">
        <v>2</v>
      </c>
      <c r="B9" s="63" t="s">
        <v>171</v>
      </c>
      <c r="C9" s="63" t="s">
        <v>177</v>
      </c>
      <c r="D9" s="63"/>
      <c r="E9" s="64">
        <v>48.522599999999997</v>
      </c>
      <c r="F9" s="64">
        <v>4.0000000000000001E-3</v>
      </c>
      <c r="G9" s="64">
        <v>33.544199999999996</v>
      </c>
      <c r="H9" s="64">
        <v>8.4781999999999993</v>
      </c>
      <c r="I9" s="64">
        <v>0.27750000000000002</v>
      </c>
      <c r="J9" s="64">
        <v>8.0066000000000006</v>
      </c>
      <c r="K9" s="64">
        <v>1.06E-2</v>
      </c>
      <c r="L9" s="64">
        <v>0.22739999999999999</v>
      </c>
      <c r="M9" s="64">
        <v>1.9E-3</v>
      </c>
      <c r="N9" s="64">
        <v>99.073000000000008</v>
      </c>
      <c r="P9" s="64">
        <v>4.9668445036699502</v>
      </c>
      <c r="Q9" s="64">
        <v>3.0790791620634257E-4</v>
      </c>
      <c r="R9" s="64">
        <v>4.0468142961855484</v>
      </c>
      <c r="S9" s="64">
        <v>0.72577125826435562</v>
      </c>
      <c r="T9" s="64">
        <v>2.4059624266501111E-2</v>
      </c>
      <c r="U9" s="64">
        <v>1.2217906348004197</v>
      </c>
      <c r="V9" s="64">
        <v>1.1625285486431096E-3</v>
      </c>
      <c r="W9" s="64">
        <v>4.5131257195581892E-2</v>
      </c>
      <c r="X9" s="64">
        <v>2.4811614330018194E-4</v>
      </c>
      <c r="Y9" s="64"/>
      <c r="Z9" s="65">
        <v>292</v>
      </c>
      <c r="AA9" s="65">
        <v>23</v>
      </c>
      <c r="AB9" s="65">
        <v>23.4</v>
      </c>
      <c r="AC9" s="65">
        <v>2.9</v>
      </c>
      <c r="AD9" s="65">
        <v>2460</v>
      </c>
      <c r="AE9" s="65">
        <v>170</v>
      </c>
      <c r="AF9" s="65">
        <v>73200</v>
      </c>
      <c r="AG9" s="65">
        <v>4500</v>
      </c>
      <c r="AH9" s="65">
        <v>291000</v>
      </c>
      <c r="AI9" s="65">
        <v>17000</v>
      </c>
      <c r="AJ9" s="65">
        <v>42</v>
      </c>
      <c r="AK9" s="65">
        <v>8</v>
      </c>
      <c r="AL9" s="65" t="s">
        <v>44</v>
      </c>
      <c r="AM9" s="65" t="s">
        <v>44</v>
      </c>
      <c r="AN9" s="65" t="s">
        <v>44</v>
      </c>
      <c r="AO9" s="65" t="s">
        <v>44</v>
      </c>
      <c r="AP9" s="64" t="s">
        <v>44</v>
      </c>
      <c r="AQ9" s="64" t="s">
        <v>44</v>
      </c>
      <c r="AR9" s="63" t="s">
        <v>44</v>
      </c>
      <c r="AS9" s="63" t="s">
        <v>44</v>
      </c>
      <c r="AT9" s="63" t="s">
        <v>44</v>
      </c>
      <c r="AU9" s="63" t="s">
        <v>44</v>
      </c>
      <c r="AV9" s="65" t="s">
        <v>44</v>
      </c>
      <c r="AW9" s="65" t="s">
        <v>44</v>
      </c>
      <c r="AX9" s="65">
        <v>1890</v>
      </c>
      <c r="AY9" s="65">
        <v>150</v>
      </c>
      <c r="AZ9" s="65">
        <v>78900</v>
      </c>
      <c r="BA9" s="65">
        <v>6000</v>
      </c>
      <c r="BB9" s="63">
        <v>9.8699999999999992</v>
      </c>
      <c r="BC9" s="63">
        <v>0.91</v>
      </c>
      <c r="BD9" s="65">
        <v>7.6</v>
      </c>
      <c r="BE9" s="65">
        <v>1.1000000000000001</v>
      </c>
      <c r="BF9" s="65" t="s">
        <v>44</v>
      </c>
      <c r="BG9" s="65" t="s">
        <v>44</v>
      </c>
      <c r="BH9" s="65">
        <v>113.9</v>
      </c>
      <c r="BI9" s="65">
        <v>7.6</v>
      </c>
      <c r="BJ9" s="65">
        <v>37.5</v>
      </c>
      <c r="BK9" s="65">
        <v>3.4</v>
      </c>
      <c r="BL9" s="63" t="s">
        <v>44</v>
      </c>
      <c r="BM9" s="63" t="s">
        <v>44</v>
      </c>
      <c r="BN9" s="65">
        <v>0.309</v>
      </c>
      <c r="BO9" s="65">
        <v>9.6000000000000002E-2</v>
      </c>
      <c r="BP9" s="65">
        <v>0.185</v>
      </c>
      <c r="BQ9" s="65">
        <v>6.8000000000000005E-2</v>
      </c>
      <c r="BR9" s="63" t="s">
        <v>44</v>
      </c>
      <c r="BS9" s="63" t="s">
        <v>44</v>
      </c>
      <c r="BT9" s="64" t="s">
        <v>44</v>
      </c>
      <c r="BU9" s="64" t="s">
        <v>44</v>
      </c>
      <c r="BV9" s="64" t="s">
        <v>44</v>
      </c>
      <c r="BW9" s="64" t="s">
        <v>44</v>
      </c>
      <c r="BX9" s="64" t="s">
        <v>44</v>
      </c>
      <c r="BY9" s="64" t="s">
        <v>44</v>
      </c>
      <c r="BZ9" s="64" t="s">
        <v>44</v>
      </c>
      <c r="CA9" s="64" t="s">
        <v>44</v>
      </c>
      <c r="CB9" s="64" t="s">
        <v>44</v>
      </c>
      <c r="CC9" s="64" t="s">
        <v>44</v>
      </c>
      <c r="CD9" s="64" t="s">
        <v>44</v>
      </c>
      <c r="CE9" s="64" t="s">
        <v>44</v>
      </c>
      <c r="CF9" s="64" t="s">
        <v>44</v>
      </c>
      <c r="CG9" s="64" t="s">
        <v>44</v>
      </c>
      <c r="CH9" s="63">
        <v>2.78</v>
      </c>
      <c r="CI9" s="63">
        <v>0.28000000000000003</v>
      </c>
      <c r="CJ9" s="63" t="s">
        <v>44</v>
      </c>
      <c r="CK9" s="63" t="s">
        <v>44</v>
      </c>
      <c r="CL9" s="64" t="s">
        <v>44</v>
      </c>
      <c r="CM9" s="64" t="s">
        <v>44</v>
      </c>
      <c r="CN9" s="64" t="s">
        <v>44</v>
      </c>
      <c r="CO9" s="64" t="s">
        <v>44</v>
      </c>
      <c r="CP9" s="64" t="s">
        <v>44</v>
      </c>
      <c r="CQ9" s="64" t="s">
        <v>44</v>
      </c>
      <c r="CR9" s="64" t="s">
        <v>44</v>
      </c>
      <c r="CS9" s="64" t="s">
        <v>44</v>
      </c>
      <c r="CT9" s="64" t="s">
        <v>44</v>
      </c>
      <c r="CU9" s="64" t="s">
        <v>44</v>
      </c>
      <c r="CV9" s="64" t="s">
        <v>44</v>
      </c>
      <c r="CW9" s="64" t="s">
        <v>44</v>
      </c>
      <c r="CX9" s="64" t="s">
        <v>44</v>
      </c>
      <c r="CY9" s="64" t="s">
        <v>44</v>
      </c>
      <c r="CZ9" s="64" t="s">
        <v>44</v>
      </c>
      <c r="DA9" s="64" t="s">
        <v>44</v>
      </c>
      <c r="DB9" s="64" t="s">
        <v>44</v>
      </c>
      <c r="DC9" s="64" t="s">
        <v>44</v>
      </c>
      <c r="DD9" s="64" t="s">
        <v>44</v>
      </c>
      <c r="DE9" s="64" t="s">
        <v>44</v>
      </c>
      <c r="DF9" s="64" t="s">
        <v>44</v>
      </c>
      <c r="DG9" s="64" t="s">
        <v>44</v>
      </c>
      <c r="DH9" s="64" t="s">
        <v>44</v>
      </c>
      <c r="DI9" s="64" t="s">
        <v>44</v>
      </c>
      <c r="DJ9" s="64" t="s">
        <v>44</v>
      </c>
      <c r="DK9" s="64" t="s">
        <v>44</v>
      </c>
      <c r="DL9" s="64" t="s">
        <v>44</v>
      </c>
      <c r="DM9" s="64" t="s">
        <v>44</v>
      </c>
      <c r="DN9" s="64" t="s">
        <v>44</v>
      </c>
      <c r="DO9" s="64" t="s">
        <v>44</v>
      </c>
      <c r="DP9" s="64" t="s">
        <v>44</v>
      </c>
      <c r="DQ9" s="64" t="s">
        <v>44</v>
      </c>
      <c r="DR9" s="64" t="s">
        <v>44</v>
      </c>
      <c r="DS9" s="64" t="s">
        <v>44</v>
      </c>
      <c r="DT9" s="64" t="s">
        <v>44</v>
      </c>
      <c r="DU9" s="64" t="s">
        <v>44</v>
      </c>
      <c r="DV9" s="63" t="s">
        <v>44</v>
      </c>
      <c r="DW9" s="63" t="s">
        <v>44</v>
      </c>
      <c r="DX9" s="64" t="s">
        <v>44</v>
      </c>
      <c r="DY9" s="64" t="s">
        <v>44</v>
      </c>
      <c r="DZ9" s="64" t="s">
        <v>44</v>
      </c>
      <c r="EA9" s="64" t="s">
        <v>44</v>
      </c>
      <c r="EB9" s="64" t="s">
        <v>44</v>
      </c>
      <c r="EC9" s="64" t="s">
        <v>44</v>
      </c>
    </row>
    <row r="10" spans="1:133" x14ac:dyDescent="0.35">
      <c r="A10" s="63" t="s">
        <v>2</v>
      </c>
      <c r="B10" s="63" t="s">
        <v>171</v>
      </c>
      <c r="C10" s="63" t="s">
        <v>178</v>
      </c>
      <c r="D10" s="63"/>
      <c r="E10" s="64">
        <v>48.688400000000001</v>
      </c>
      <c r="G10" s="64">
        <v>33.379899999999999</v>
      </c>
      <c r="H10" s="64">
        <v>8.3167000000000009</v>
      </c>
      <c r="I10" s="64">
        <v>0.30270000000000002</v>
      </c>
      <c r="J10" s="64">
        <v>8.1278000000000006</v>
      </c>
      <c r="K10" s="64">
        <v>1.2800000000000001E-2</v>
      </c>
      <c r="L10" s="64">
        <v>0.22020000000000001</v>
      </c>
      <c r="M10" s="64">
        <v>1.8E-3</v>
      </c>
      <c r="N10" s="64">
        <v>99.050299999999993</v>
      </c>
      <c r="P10" s="64">
        <v>4.9810570512542585</v>
      </c>
      <c r="Q10" s="64">
        <v>0</v>
      </c>
      <c r="R10" s="64">
        <v>4.0247636411656513</v>
      </c>
      <c r="S10" s="64">
        <v>0.71155202176356702</v>
      </c>
      <c r="T10" s="64">
        <v>2.622996959968036E-2</v>
      </c>
      <c r="U10" s="64">
        <v>1.2395988967708065</v>
      </c>
      <c r="V10" s="64">
        <v>1.403030926642715E-3</v>
      </c>
      <c r="W10" s="64">
        <v>4.3678106090790571E-2</v>
      </c>
      <c r="X10" s="64">
        <v>2.3492727382657059E-4</v>
      </c>
      <c r="Y10" s="64"/>
      <c r="Z10" s="65">
        <v>298</v>
      </c>
      <c r="AA10" s="65">
        <v>21</v>
      </c>
      <c r="AB10" s="65">
        <v>32</v>
      </c>
      <c r="AC10" s="65">
        <v>2.8</v>
      </c>
      <c r="AD10" s="65">
        <v>2530</v>
      </c>
      <c r="AE10" s="65">
        <v>190</v>
      </c>
      <c r="AF10" s="65">
        <v>74600</v>
      </c>
      <c r="AG10" s="65">
        <v>4300</v>
      </c>
      <c r="AH10" s="65">
        <v>293000</v>
      </c>
      <c r="AI10" s="65">
        <v>16000</v>
      </c>
      <c r="AJ10" s="65">
        <v>44.8</v>
      </c>
      <c r="AK10" s="65">
        <v>6.7</v>
      </c>
      <c r="AL10" s="65" t="s">
        <v>44</v>
      </c>
      <c r="AM10" s="65" t="s">
        <v>44</v>
      </c>
      <c r="AN10" s="65" t="s">
        <v>44</v>
      </c>
      <c r="AO10" s="65" t="s">
        <v>44</v>
      </c>
      <c r="AP10" s="64" t="s">
        <v>44</v>
      </c>
      <c r="AQ10" s="64" t="s">
        <v>44</v>
      </c>
      <c r="AR10" s="63">
        <v>4.5999999999999996</v>
      </c>
      <c r="AS10" s="63">
        <v>1.5</v>
      </c>
      <c r="AT10" s="63" t="s">
        <v>44</v>
      </c>
      <c r="AU10" s="63" t="s">
        <v>44</v>
      </c>
      <c r="AV10" s="65" t="s">
        <v>44</v>
      </c>
      <c r="AW10" s="65" t="s">
        <v>44</v>
      </c>
      <c r="AX10" s="65">
        <v>2010</v>
      </c>
      <c r="AY10" s="65">
        <v>120</v>
      </c>
      <c r="AZ10" s="65">
        <v>79000</v>
      </c>
      <c r="BA10" s="65">
        <v>4700</v>
      </c>
      <c r="BB10" s="63">
        <v>10.039999999999999</v>
      </c>
      <c r="BC10" s="63">
        <v>0.86</v>
      </c>
      <c r="BD10" s="65">
        <v>6.6</v>
      </c>
      <c r="BE10" s="65">
        <v>1</v>
      </c>
      <c r="BF10" s="65" t="s">
        <v>44</v>
      </c>
      <c r="BG10" s="65" t="s">
        <v>44</v>
      </c>
      <c r="BH10" s="65">
        <v>121.3</v>
      </c>
      <c r="BI10" s="65">
        <v>9.1999999999999993</v>
      </c>
      <c r="BJ10" s="65">
        <v>44.6</v>
      </c>
      <c r="BK10" s="65">
        <v>3.3</v>
      </c>
      <c r="BL10" s="63" t="s">
        <v>44</v>
      </c>
      <c r="BM10" s="63" t="s">
        <v>44</v>
      </c>
      <c r="BN10" s="65" t="s">
        <v>44</v>
      </c>
      <c r="BO10" s="65" t="s">
        <v>44</v>
      </c>
      <c r="BP10" s="65" t="s">
        <v>44</v>
      </c>
      <c r="BQ10" s="65" t="s">
        <v>44</v>
      </c>
      <c r="BR10" s="63" t="s">
        <v>44</v>
      </c>
      <c r="BS10" s="63" t="s">
        <v>44</v>
      </c>
      <c r="BT10" s="64" t="s">
        <v>44</v>
      </c>
      <c r="BU10" s="64" t="s">
        <v>44</v>
      </c>
      <c r="BV10" s="64" t="s">
        <v>44</v>
      </c>
      <c r="BW10" s="64" t="s">
        <v>44</v>
      </c>
      <c r="BX10" s="64" t="s">
        <v>44</v>
      </c>
      <c r="BY10" s="64" t="s">
        <v>44</v>
      </c>
      <c r="BZ10" s="64" t="s">
        <v>44</v>
      </c>
      <c r="CA10" s="64" t="s">
        <v>44</v>
      </c>
      <c r="CB10" s="64" t="s">
        <v>44</v>
      </c>
      <c r="CC10" s="64" t="s">
        <v>44</v>
      </c>
      <c r="CD10" s="64" t="s">
        <v>44</v>
      </c>
      <c r="CE10" s="64" t="s">
        <v>44</v>
      </c>
      <c r="CF10" s="64" t="s">
        <v>44</v>
      </c>
      <c r="CG10" s="64" t="s">
        <v>44</v>
      </c>
      <c r="CH10" s="63">
        <v>2.02</v>
      </c>
      <c r="CI10" s="63">
        <v>0.16</v>
      </c>
      <c r="CJ10" s="63" t="s">
        <v>44</v>
      </c>
      <c r="CK10" s="63" t="s">
        <v>44</v>
      </c>
      <c r="CL10" s="64" t="s">
        <v>44</v>
      </c>
      <c r="CM10" s="64" t="s">
        <v>44</v>
      </c>
      <c r="CN10" s="64" t="s">
        <v>44</v>
      </c>
      <c r="CO10" s="64" t="s">
        <v>44</v>
      </c>
      <c r="CP10" s="64" t="s">
        <v>44</v>
      </c>
      <c r="CQ10" s="64" t="s">
        <v>44</v>
      </c>
      <c r="CR10" s="64" t="s">
        <v>44</v>
      </c>
      <c r="CS10" s="64" t="s">
        <v>44</v>
      </c>
      <c r="CT10" s="64" t="s">
        <v>44</v>
      </c>
      <c r="CU10" s="64" t="s">
        <v>44</v>
      </c>
      <c r="CV10" s="64" t="s">
        <v>44</v>
      </c>
      <c r="CW10" s="64" t="s">
        <v>44</v>
      </c>
      <c r="CX10" s="64" t="s">
        <v>44</v>
      </c>
      <c r="CY10" s="64" t="s">
        <v>44</v>
      </c>
      <c r="CZ10" s="64" t="s">
        <v>44</v>
      </c>
      <c r="DA10" s="64" t="s">
        <v>44</v>
      </c>
      <c r="DB10" s="64" t="s">
        <v>44</v>
      </c>
      <c r="DC10" s="64" t="s">
        <v>44</v>
      </c>
      <c r="DD10" s="64" t="s">
        <v>44</v>
      </c>
      <c r="DE10" s="64" t="s">
        <v>44</v>
      </c>
      <c r="DF10" s="64" t="s">
        <v>44</v>
      </c>
      <c r="DG10" s="64" t="s">
        <v>44</v>
      </c>
      <c r="DH10" s="64" t="s">
        <v>44</v>
      </c>
      <c r="DI10" s="64" t="s">
        <v>44</v>
      </c>
      <c r="DJ10" s="64" t="s">
        <v>44</v>
      </c>
      <c r="DK10" s="64" t="s">
        <v>44</v>
      </c>
      <c r="DL10" s="64" t="s">
        <v>44</v>
      </c>
      <c r="DM10" s="64" t="s">
        <v>44</v>
      </c>
      <c r="DN10" s="64" t="s">
        <v>44</v>
      </c>
      <c r="DO10" s="64" t="s">
        <v>44</v>
      </c>
      <c r="DP10" s="64" t="s">
        <v>44</v>
      </c>
      <c r="DQ10" s="64" t="s">
        <v>44</v>
      </c>
      <c r="DR10" s="64" t="s">
        <v>44</v>
      </c>
      <c r="DS10" s="64" t="s">
        <v>44</v>
      </c>
      <c r="DT10" s="64" t="s">
        <v>44</v>
      </c>
      <c r="DU10" s="64" t="s">
        <v>44</v>
      </c>
      <c r="DV10" s="63" t="s">
        <v>44</v>
      </c>
      <c r="DW10" s="63" t="s">
        <v>44</v>
      </c>
      <c r="DX10" s="64" t="s">
        <v>44</v>
      </c>
      <c r="DY10" s="64" t="s">
        <v>44</v>
      </c>
      <c r="DZ10" s="64" t="s">
        <v>44</v>
      </c>
      <c r="EA10" s="64" t="s">
        <v>44</v>
      </c>
      <c r="EB10" s="64" t="s">
        <v>44</v>
      </c>
      <c r="EC10" s="64" t="s">
        <v>44</v>
      </c>
    </row>
    <row r="11" spans="1:133" x14ac:dyDescent="0.35">
      <c r="A11" s="63" t="s">
        <v>2</v>
      </c>
      <c r="B11" s="63" t="s">
        <v>171</v>
      </c>
      <c r="C11" s="63" t="s">
        <v>179</v>
      </c>
      <c r="D11" s="63"/>
      <c r="E11" s="64">
        <v>48.602400000000003</v>
      </c>
      <c r="G11" s="64">
        <v>33.643599999999999</v>
      </c>
      <c r="H11" s="64">
        <v>8.3695000000000004</v>
      </c>
      <c r="I11" s="64">
        <v>0.23100000000000001</v>
      </c>
      <c r="J11" s="64">
        <v>8.0838000000000001</v>
      </c>
      <c r="K11" s="64">
        <v>1.1299999999999999E-2</v>
      </c>
      <c r="L11" s="64">
        <v>0.21629999999999999</v>
      </c>
      <c r="M11" s="64">
        <v>8.9999999999999998E-4</v>
      </c>
      <c r="N11" s="64">
        <v>99.158800000000014</v>
      </c>
      <c r="P11" s="64">
        <v>4.9664424079494545</v>
      </c>
      <c r="Q11" s="64">
        <v>0</v>
      </c>
      <c r="R11" s="64">
        <v>4.0518138613811692</v>
      </c>
      <c r="S11" s="64">
        <v>0.71523179108656298</v>
      </c>
      <c r="T11" s="64">
        <v>1.9993508950040349E-2</v>
      </c>
      <c r="U11" s="64">
        <v>1.2314461010522644</v>
      </c>
      <c r="V11" s="64">
        <v>1.2371643395361102E-3</v>
      </c>
      <c r="W11" s="64">
        <v>4.2854326971134199E-2</v>
      </c>
      <c r="X11" s="64">
        <v>1.1732623073682439E-4</v>
      </c>
      <c r="Y11" s="64"/>
      <c r="Z11" s="65">
        <v>260</v>
      </c>
      <c r="AA11" s="65">
        <v>14</v>
      </c>
      <c r="AB11" s="65">
        <v>29.8</v>
      </c>
      <c r="AC11" s="65">
        <v>3.3</v>
      </c>
      <c r="AD11" s="65">
        <v>2690</v>
      </c>
      <c r="AE11" s="65">
        <v>160</v>
      </c>
      <c r="AF11" s="65">
        <v>74700</v>
      </c>
      <c r="AG11" s="65">
        <v>3600</v>
      </c>
      <c r="AH11" s="65">
        <v>282000</v>
      </c>
      <c r="AI11" s="65">
        <v>13000</v>
      </c>
      <c r="AJ11" s="65">
        <v>33.4</v>
      </c>
      <c r="AK11" s="65">
        <v>6.7</v>
      </c>
      <c r="AL11" s="65" t="s">
        <v>44</v>
      </c>
      <c r="AM11" s="65" t="s">
        <v>44</v>
      </c>
      <c r="AN11" s="65">
        <v>680</v>
      </c>
      <c r="AO11" s="65">
        <v>240</v>
      </c>
      <c r="AP11" s="64" t="s">
        <v>44</v>
      </c>
      <c r="AQ11" s="64" t="s">
        <v>44</v>
      </c>
      <c r="AR11" s="63">
        <v>6</v>
      </c>
      <c r="AS11" s="63">
        <v>1.7</v>
      </c>
      <c r="AT11" s="63" t="s">
        <v>44</v>
      </c>
      <c r="AU11" s="63" t="s">
        <v>44</v>
      </c>
      <c r="AV11" s="65" t="s">
        <v>44</v>
      </c>
      <c r="AW11" s="65" t="s">
        <v>44</v>
      </c>
      <c r="AX11" s="65">
        <v>1554</v>
      </c>
      <c r="AY11" s="65">
        <v>75</v>
      </c>
      <c r="AZ11" s="65">
        <v>79100</v>
      </c>
      <c r="BA11" s="65">
        <v>3900</v>
      </c>
      <c r="BB11" s="63">
        <v>12.16</v>
      </c>
      <c r="BC11" s="63">
        <v>0.87</v>
      </c>
      <c r="BD11" s="65">
        <v>8.3000000000000007</v>
      </c>
      <c r="BE11" s="65">
        <v>1</v>
      </c>
      <c r="BF11" s="65" t="s">
        <v>44</v>
      </c>
      <c r="BG11" s="65" t="s">
        <v>44</v>
      </c>
      <c r="BH11" s="65">
        <v>125</v>
      </c>
      <c r="BI11" s="65">
        <v>10</v>
      </c>
      <c r="BJ11" s="65">
        <v>41.9</v>
      </c>
      <c r="BK11" s="65">
        <v>3.3</v>
      </c>
      <c r="BL11" s="63" t="s">
        <v>44</v>
      </c>
      <c r="BM11" s="63" t="s">
        <v>44</v>
      </c>
      <c r="BN11" s="65">
        <v>0.57999999999999996</v>
      </c>
      <c r="BO11" s="65">
        <v>0.12</v>
      </c>
      <c r="BP11" s="65" t="s">
        <v>44</v>
      </c>
      <c r="BQ11" s="65" t="s">
        <v>44</v>
      </c>
      <c r="BR11" s="63" t="s">
        <v>44</v>
      </c>
      <c r="BS11" s="63" t="s">
        <v>44</v>
      </c>
      <c r="BT11" s="64" t="s">
        <v>44</v>
      </c>
      <c r="BU11" s="64" t="s">
        <v>44</v>
      </c>
      <c r="BV11" s="64" t="s">
        <v>44</v>
      </c>
      <c r="BW11" s="64" t="s">
        <v>44</v>
      </c>
      <c r="BX11" s="64" t="s">
        <v>44</v>
      </c>
      <c r="BY11" s="64" t="s">
        <v>44</v>
      </c>
      <c r="BZ11" s="64" t="s">
        <v>44</v>
      </c>
      <c r="CA11" s="64" t="s">
        <v>44</v>
      </c>
      <c r="CB11" s="64" t="s">
        <v>44</v>
      </c>
      <c r="CC11" s="64" t="s">
        <v>44</v>
      </c>
      <c r="CD11" s="64" t="s">
        <v>44</v>
      </c>
      <c r="CE11" s="64" t="s">
        <v>44</v>
      </c>
      <c r="CF11" s="64" t="s">
        <v>44</v>
      </c>
      <c r="CG11" s="64" t="s">
        <v>44</v>
      </c>
      <c r="CH11" s="63">
        <v>3.51</v>
      </c>
      <c r="CI11" s="63">
        <v>0.2</v>
      </c>
      <c r="CJ11" s="63" t="s">
        <v>44</v>
      </c>
      <c r="CK11" s="63" t="s">
        <v>44</v>
      </c>
      <c r="CL11" s="64" t="s">
        <v>44</v>
      </c>
      <c r="CM11" s="64" t="s">
        <v>44</v>
      </c>
      <c r="CN11" s="64" t="s">
        <v>44</v>
      </c>
      <c r="CO11" s="64" t="s">
        <v>44</v>
      </c>
      <c r="CP11" s="64" t="s">
        <v>44</v>
      </c>
      <c r="CQ11" s="64" t="s">
        <v>44</v>
      </c>
      <c r="CR11" s="64" t="s">
        <v>44</v>
      </c>
      <c r="CS11" s="64" t="s">
        <v>44</v>
      </c>
      <c r="CT11" s="64" t="s">
        <v>44</v>
      </c>
      <c r="CU11" s="64" t="s">
        <v>44</v>
      </c>
      <c r="CV11" s="64" t="s">
        <v>44</v>
      </c>
      <c r="CW11" s="64" t="s">
        <v>44</v>
      </c>
      <c r="CX11" s="64" t="s">
        <v>44</v>
      </c>
      <c r="CY11" s="64" t="s">
        <v>44</v>
      </c>
      <c r="CZ11" s="64" t="s">
        <v>44</v>
      </c>
      <c r="DA11" s="64" t="s">
        <v>44</v>
      </c>
      <c r="DB11" s="64" t="s">
        <v>44</v>
      </c>
      <c r="DC11" s="64" t="s">
        <v>44</v>
      </c>
      <c r="DD11" s="64" t="s">
        <v>44</v>
      </c>
      <c r="DE11" s="64" t="s">
        <v>44</v>
      </c>
      <c r="DF11" s="64" t="s">
        <v>44</v>
      </c>
      <c r="DG11" s="64" t="s">
        <v>44</v>
      </c>
      <c r="DH11" s="64" t="s">
        <v>44</v>
      </c>
      <c r="DI11" s="64" t="s">
        <v>44</v>
      </c>
      <c r="DJ11" s="64" t="s">
        <v>44</v>
      </c>
      <c r="DK11" s="64" t="s">
        <v>44</v>
      </c>
      <c r="DL11" s="64" t="s">
        <v>44</v>
      </c>
      <c r="DM11" s="64" t="s">
        <v>44</v>
      </c>
      <c r="DN11" s="64" t="s">
        <v>44</v>
      </c>
      <c r="DO11" s="64" t="s">
        <v>44</v>
      </c>
      <c r="DP11" s="64" t="s">
        <v>44</v>
      </c>
      <c r="DQ11" s="64" t="s">
        <v>44</v>
      </c>
      <c r="DR11" s="64" t="s">
        <v>44</v>
      </c>
      <c r="DS11" s="64" t="s">
        <v>44</v>
      </c>
      <c r="DT11" s="64" t="s">
        <v>44</v>
      </c>
      <c r="DU11" s="64" t="s">
        <v>44</v>
      </c>
      <c r="DV11" s="63" t="s">
        <v>44</v>
      </c>
      <c r="DW11" s="63" t="s">
        <v>44</v>
      </c>
      <c r="DX11" s="64" t="s">
        <v>44</v>
      </c>
      <c r="DY11" s="64" t="s">
        <v>44</v>
      </c>
      <c r="DZ11" s="64" t="s">
        <v>44</v>
      </c>
      <c r="EA11" s="64" t="s">
        <v>44</v>
      </c>
      <c r="EB11" s="64" t="s">
        <v>44</v>
      </c>
      <c r="EC11" s="64" t="s">
        <v>44</v>
      </c>
    </row>
    <row r="12" spans="1:133" x14ac:dyDescent="0.35">
      <c r="A12" s="63" t="s">
        <v>2</v>
      </c>
      <c r="B12" s="63" t="s">
        <v>171</v>
      </c>
      <c r="C12" s="63" t="s">
        <v>180</v>
      </c>
      <c r="D12" s="63"/>
      <c r="E12" s="64">
        <v>48.23</v>
      </c>
      <c r="F12" s="64">
        <v>0</v>
      </c>
      <c r="G12" s="64">
        <v>33.409999999999997</v>
      </c>
      <c r="H12" s="64">
        <v>8.3000000000000007</v>
      </c>
      <c r="I12" s="64">
        <v>0.3</v>
      </c>
      <c r="J12" s="64">
        <v>8.49</v>
      </c>
      <c r="K12" s="64">
        <v>0.01</v>
      </c>
      <c r="L12" s="64">
        <v>0.17</v>
      </c>
      <c r="M12" s="64">
        <v>0.09</v>
      </c>
      <c r="N12" s="64">
        <v>98.999999999999986</v>
      </c>
      <c r="P12" s="64">
        <v>4.9435811943944312</v>
      </c>
      <c r="Q12" s="64">
        <v>0</v>
      </c>
      <c r="R12" s="64">
        <v>4.0360842379305675</v>
      </c>
      <c r="S12" s="64">
        <v>0.71147903932225964</v>
      </c>
      <c r="T12" s="64">
        <v>2.6045639043548421E-2</v>
      </c>
      <c r="U12" s="64">
        <v>1.2973114746028986</v>
      </c>
      <c r="V12" s="64">
        <v>1.0982107007135192E-3</v>
      </c>
      <c r="W12" s="64">
        <v>3.3784990575285521E-2</v>
      </c>
      <c r="X12" s="64">
        <v>1.1768790716454166E-2</v>
      </c>
      <c r="Y12" s="64"/>
      <c r="Z12" s="65">
        <v>352</v>
      </c>
      <c r="AA12" s="65">
        <v>17</v>
      </c>
      <c r="AB12" s="65">
        <v>18.100000000000001</v>
      </c>
      <c r="AC12" s="65">
        <v>2.7</v>
      </c>
      <c r="AD12" s="65">
        <v>3110</v>
      </c>
      <c r="AE12" s="65">
        <v>140</v>
      </c>
      <c r="AF12" s="65">
        <v>77600</v>
      </c>
      <c r="AG12" s="65">
        <v>2500</v>
      </c>
      <c r="AH12" s="65">
        <v>301800</v>
      </c>
      <c r="AI12" s="65">
        <v>7300</v>
      </c>
      <c r="AJ12" s="65">
        <v>48</v>
      </c>
      <c r="AK12" s="65">
        <v>9.5</v>
      </c>
      <c r="AL12" s="65">
        <v>118</v>
      </c>
      <c r="AM12" s="65">
        <v>21</v>
      </c>
      <c r="AN12" s="65" t="s">
        <v>44</v>
      </c>
      <c r="AO12" s="65" t="s">
        <v>44</v>
      </c>
      <c r="AP12" s="64">
        <v>0.52</v>
      </c>
      <c r="AQ12" s="64">
        <v>0.16</v>
      </c>
      <c r="AR12" s="63">
        <v>3.6</v>
      </c>
      <c r="AS12" s="63">
        <v>1.4</v>
      </c>
      <c r="AT12" s="63" t="s">
        <v>44</v>
      </c>
      <c r="AU12" s="63" t="s">
        <v>44</v>
      </c>
      <c r="AV12" s="65" t="s">
        <v>44</v>
      </c>
      <c r="AW12" s="65" t="s">
        <v>44</v>
      </c>
      <c r="AX12" s="65">
        <v>1765</v>
      </c>
      <c r="AY12" s="65">
        <v>55</v>
      </c>
      <c r="AZ12" s="65">
        <v>78200</v>
      </c>
      <c r="BA12" s="65">
        <v>2700</v>
      </c>
      <c r="BB12" s="63">
        <v>11.85</v>
      </c>
      <c r="BC12" s="63">
        <v>0.61</v>
      </c>
      <c r="BD12" s="65">
        <v>7</v>
      </c>
      <c r="BE12" s="65">
        <v>1.1000000000000001</v>
      </c>
      <c r="BF12" s="65" t="s">
        <v>44</v>
      </c>
      <c r="BG12" s="65" t="s">
        <v>44</v>
      </c>
      <c r="BH12" s="65">
        <v>119</v>
      </c>
      <c r="BI12" s="65">
        <v>6.4</v>
      </c>
      <c r="BJ12" s="65">
        <v>38.200000000000003</v>
      </c>
      <c r="BK12" s="65">
        <v>2.2999999999999998</v>
      </c>
      <c r="BL12" s="63">
        <v>0.94</v>
      </c>
      <c r="BM12" s="63">
        <v>0.28000000000000003</v>
      </c>
      <c r="BN12" s="65">
        <v>0.79</v>
      </c>
      <c r="BO12" s="65">
        <v>0.19</v>
      </c>
      <c r="BP12" s="65">
        <v>0.89</v>
      </c>
      <c r="BQ12" s="65">
        <v>0.28000000000000003</v>
      </c>
      <c r="BR12" s="63" t="s">
        <v>44</v>
      </c>
      <c r="BS12" s="63" t="s">
        <v>44</v>
      </c>
      <c r="BT12" s="64" t="s">
        <v>44</v>
      </c>
      <c r="BU12" s="64" t="s">
        <v>44</v>
      </c>
      <c r="BV12" s="64" t="s">
        <v>44</v>
      </c>
      <c r="BW12" s="64" t="s">
        <v>44</v>
      </c>
      <c r="BX12" s="64" t="s">
        <v>44</v>
      </c>
      <c r="BY12" s="64" t="s">
        <v>44</v>
      </c>
      <c r="BZ12" s="64" t="s">
        <v>181</v>
      </c>
      <c r="CA12" s="64" t="s">
        <v>181</v>
      </c>
      <c r="CB12" s="64" t="s">
        <v>44</v>
      </c>
      <c r="CC12" s="64" t="s">
        <v>44</v>
      </c>
      <c r="CD12" s="64" t="s">
        <v>44</v>
      </c>
      <c r="CE12" s="64" t="s">
        <v>44</v>
      </c>
      <c r="CF12" s="64" t="s">
        <v>44</v>
      </c>
      <c r="CG12" s="64" t="s">
        <v>44</v>
      </c>
      <c r="CH12" s="63">
        <v>2.68</v>
      </c>
      <c r="CI12" s="63">
        <v>0.11</v>
      </c>
      <c r="CJ12" s="63">
        <v>1.4</v>
      </c>
      <c r="CK12" s="63">
        <v>0.59</v>
      </c>
      <c r="CL12" s="64" t="s">
        <v>44</v>
      </c>
      <c r="CM12" s="64" t="s">
        <v>44</v>
      </c>
      <c r="CN12" s="64" t="s">
        <v>44</v>
      </c>
      <c r="CO12" s="64" t="s">
        <v>44</v>
      </c>
      <c r="CP12" s="64" t="s">
        <v>44</v>
      </c>
      <c r="CQ12" s="64" t="s">
        <v>44</v>
      </c>
      <c r="CR12" s="64" t="s">
        <v>44</v>
      </c>
      <c r="CS12" s="64" t="s">
        <v>44</v>
      </c>
      <c r="CT12" s="64" t="s">
        <v>44</v>
      </c>
      <c r="CU12" s="64" t="s">
        <v>44</v>
      </c>
      <c r="CV12" s="64" t="s">
        <v>44</v>
      </c>
      <c r="CW12" s="64" t="s">
        <v>44</v>
      </c>
      <c r="CX12" s="64" t="s">
        <v>44</v>
      </c>
      <c r="CY12" s="64" t="s">
        <v>44</v>
      </c>
      <c r="CZ12" s="64" t="s">
        <v>44</v>
      </c>
      <c r="DA12" s="64" t="s">
        <v>44</v>
      </c>
      <c r="DB12" s="64" t="s">
        <v>44</v>
      </c>
      <c r="DC12" s="64" t="s">
        <v>44</v>
      </c>
      <c r="DD12" s="64" t="s">
        <v>44</v>
      </c>
      <c r="DE12" s="64" t="s">
        <v>44</v>
      </c>
      <c r="DF12" s="64" t="s">
        <v>44</v>
      </c>
      <c r="DG12" s="64" t="s">
        <v>44</v>
      </c>
      <c r="DH12" s="64" t="s">
        <v>44</v>
      </c>
      <c r="DI12" s="64" t="s">
        <v>44</v>
      </c>
      <c r="DJ12" s="64" t="s">
        <v>44</v>
      </c>
      <c r="DK12" s="64" t="s">
        <v>44</v>
      </c>
      <c r="DL12" s="64" t="s">
        <v>44</v>
      </c>
      <c r="DM12" s="64" t="s">
        <v>44</v>
      </c>
      <c r="DN12" s="64" t="s">
        <v>44</v>
      </c>
      <c r="DO12" s="64" t="s">
        <v>44</v>
      </c>
      <c r="DP12" s="64" t="s">
        <v>44</v>
      </c>
      <c r="DQ12" s="64" t="s">
        <v>44</v>
      </c>
      <c r="DR12" s="64" t="s">
        <v>44</v>
      </c>
      <c r="DS12" s="64" t="s">
        <v>44</v>
      </c>
      <c r="DT12" s="64" t="s">
        <v>44</v>
      </c>
      <c r="DU12" s="64" t="s">
        <v>44</v>
      </c>
      <c r="DV12" s="63" t="s">
        <v>44</v>
      </c>
      <c r="DW12" s="63" t="s">
        <v>44</v>
      </c>
      <c r="DX12" s="64" t="s">
        <v>44</v>
      </c>
      <c r="DY12" s="64" t="s">
        <v>44</v>
      </c>
      <c r="DZ12" s="64" t="s">
        <v>44</v>
      </c>
      <c r="EA12" s="64" t="s">
        <v>44</v>
      </c>
      <c r="EB12" s="64" t="s">
        <v>44</v>
      </c>
      <c r="EC12" s="64" t="s">
        <v>44</v>
      </c>
    </row>
    <row r="13" spans="1:133" x14ac:dyDescent="0.35">
      <c r="A13" s="63" t="s">
        <v>2</v>
      </c>
      <c r="B13" s="63" t="s">
        <v>171</v>
      </c>
      <c r="C13" s="63" t="s">
        <v>182</v>
      </c>
      <c r="D13" s="63"/>
      <c r="E13" s="64">
        <v>48.3</v>
      </c>
      <c r="G13" s="64">
        <v>33.25</v>
      </c>
      <c r="H13" s="64">
        <v>8.24</v>
      </c>
      <c r="I13" s="64">
        <v>0.21</v>
      </c>
      <c r="J13" s="64">
        <v>8.1199999999999992</v>
      </c>
      <c r="L13" s="64">
        <v>0.21</v>
      </c>
      <c r="M13" s="64">
        <v>0</v>
      </c>
      <c r="N13" s="64">
        <v>98.329999999999984</v>
      </c>
      <c r="P13" s="64">
        <v>4.9748415226432154</v>
      </c>
      <c r="Q13" s="64">
        <v>0</v>
      </c>
      <c r="R13" s="64">
        <v>4.0362969161861013</v>
      </c>
      <c r="S13" s="64">
        <v>0.70977212545564072</v>
      </c>
      <c r="T13" s="64">
        <v>1.8320645350365442E-2</v>
      </c>
      <c r="U13" s="64">
        <v>1.2468100911011664</v>
      </c>
      <c r="V13" s="64">
        <v>0</v>
      </c>
      <c r="W13" s="64">
        <v>4.1937437054490233E-2</v>
      </c>
      <c r="X13" s="64">
        <v>0</v>
      </c>
      <c r="Y13" s="64"/>
      <c r="Z13" s="65">
        <v>399</v>
      </c>
      <c r="AA13" s="65">
        <v>20</v>
      </c>
      <c r="AB13" s="65">
        <v>16</v>
      </c>
      <c r="AC13" s="65">
        <v>2</v>
      </c>
      <c r="AD13" s="65">
        <v>4930</v>
      </c>
      <c r="AE13" s="65">
        <v>240</v>
      </c>
      <c r="AF13" s="65">
        <v>72100</v>
      </c>
      <c r="AG13" s="65">
        <v>3000</v>
      </c>
      <c r="AH13" s="65">
        <v>284800</v>
      </c>
      <c r="AI13" s="65">
        <v>9900</v>
      </c>
      <c r="AJ13" s="65">
        <v>46.4</v>
      </c>
      <c r="AK13" s="65">
        <v>7.5</v>
      </c>
      <c r="AL13" s="65">
        <v>2820</v>
      </c>
      <c r="AM13" s="65">
        <v>280</v>
      </c>
      <c r="AN13" s="65" t="s">
        <v>44</v>
      </c>
      <c r="AO13" s="65" t="s">
        <v>44</v>
      </c>
      <c r="AP13" s="64">
        <v>0.42</v>
      </c>
      <c r="AQ13" s="64">
        <v>0.15</v>
      </c>
      <c r="AR13" s="63">
        <v>3.1</v>
      </c>
      <c r="AS13" s="63">
        <v>1.4</v>
      </c>
      <c r="AT13" s="63" t="s">
        <v>44</v>
      </c>
      <c r="AU13" s="63" t="s">
        <v>44</v>
      </c>
      <c r="AV13" s="65" t="s">
        <v>44</v>
      </c>
      <c r="AW13" s="65" t="s">
        <v>44</v>
      </c>
      <c r="AX13" s="65">
        <v>1965</v>
      </c>
      <c r="AY13" s="65">
        <v>83</v>
      </c>
      <c r="AZ13" s="65">
        <v>75000</v>
      </c>
      <c r="BA13" s="65">
        <v>2600</v>
      </c>
      <c r="BB13" s="63">
        <v>10.42</v>
      </c>
      <c r="BC13" s="63">
        <v>0.61</v>
      </c>
      <c r="BD13" s="65">
        <v>6.3</v>
      </c>
      <c r="BE13" s="65">
        <v>1.1000000000000001</v>
      </c>
      <c r="BF13" s="65" t="s">
        <v>44</v>
      </c>
      <c r="BG13" s="65" t="s">
        <v>44</v>
      </c>
      <c r="BH13" s="65">
        <v>102.9</v>
      </c>
      <c r="BI13" s="65">
        <v>5</v>
      </c>
      <c r="BJ13" s="65">
        <v>36.200000000000003</v>
      </c>
      <c r="BK13" s="65">
        <v>1.7</v>
      </c>
      <c r="BL13" s="63">
        <v>1.03</v>
      </c>
      <c r="BM13" s="63">
        <v>0.36</v>
      </c>
      <c r="BN13" s="65">
        <v>2.52</v>
      </c>
      <c r="BO13" s="65">
        <v>0.53</v>
      </c>
      <c r="BP13" s="65">
        <v>1.37</v>
      </c>
      <c r="BQ13" s="65">
        <v>0.24</v>
      </c>
      <c r="BR13" s="63" t="s">
        <v>44</v>
      </c>
      <c r="BS13" s="63" t="s">
        <v>44</v>
      </c>
      <c r="BT13" s="64" t="s">
        <v>44</v>
      </c>
      <c r="BU13" s="64" t="s">
        <v>44</v>
      </c>
      <c r="BV13" s="64" t="s">
        <v>44</v>
      </c>
      <c r="BW13" s="64" t="s">
        <v>44</v>
      </c>
      <c r="BX13" s="64" t="s">
        <v>44</v>
      </c>
      <c r="BY13" s="64" t="s">
        <v>44</v>
      </c>
      <c r="BZ13" s="64" t="s">
        <v>181</v>
      </c>
      <c r="CA13" s="64" t="s">
        <v>181</v>
      </c>
      <c r="CB13" s="64" t="s">
        <v>44</v>
      </c>
      <c r="CC13" s="64" t="s">
        <v>44</v>
      </c>
      <c r="CD13" s="64" t="s">
        <v>44</v>
      </c>
      <c r="CE13" s="64" t="s">
        <v>44</v>
      </c>
      <c r="CF13" s="64" t="s">
        <v>44</v>
      </c>
      <c r="CG13" s="64" t="s">
        <v>44</v>
      </c>
      <c r="CH13" s="63">
        <v>2.14</v>
      </c>
      <c r="CI13" s="63">
        <v>0.15</v>
      </c>
      <c r="CJ13" s="63">
        <v>2.4700000000000002</v>
      </c>
      <c r="CK13" s="63">
        <v>0.72</v>
      </c>
      <c r="CL13" s="64" t="s">
        <v>44</v>
      </c>
      <c r="CM13" s="64" t="s">
        <v>44</v>
      </c>
      <c r="CN13" s="64" t="s">
        <v>44</v>
      </c>
      <c r="CO13" s="64" t="s">
        <v>44</v>
      </c>
      <c r="CP13" s="64" t="s">
        <v>44</v>
      </c>
      <c r="CQ13" s="64" t="s">
        <v>44</v>
      </c>
      <c r="CR13" s="64" t="s">
        <v>44</v>
      </c>
      <c r="CS13" s="64" t="s">
        <v>44</v>
      </c>
      <c r="CT13" s="64" t="s">
        <v>44</v>
      </c>
      <c r="CU13" s="64" t="s">
        <v>44</v>
      </c>
      <c r="CV13" s="64" t="s">
        <v>44</v>
      </c>
      <c r="CW13" s="64" t="s">
        <v>44</v>
      </c>
      <c r="CX13" s="64" t="s">
        <v>44</v>
      </c>
      <c r="CY13" s="64" t="s">
        <v>44</v>
      </c>
      <c r="CZ13" s="64" t="s">
        <v>44</v>
      </c>
      <c r="DA13" s="64" t="s">
        <v>44</v>
      </c>
      <c r="DB13" s="64" t="s">
        <v>44</v>
      </c>
      <c r="DC13" s="64" t="s">
        <v>44</v>
      </c>
      <c r="DD13" s="64" t="s">
        <v>44</v>
      </c>
      <c r="DE13" s="64" t="s">
        <v>44</v>
      </c>
      <c r="DF13" s="64" t="s">
        <v>44</v>
      </c>
      <c r="DG13" s="64" t="s">
        <v>44</v>
      </c>
      <c r="DH13" s="64" t="s">
        <v>44</v>
      </c>
      <c r="DI13" s="64" t="s">
        <v>44</v>
      </c>
      <c r="DJ13" s="64" t="s">
        <v>44</v>
      </c>
      <c r="DK13" s="64" t="s">
        <v>44</v>
      </c>
      <c r="DL13" s="64" t="s">
        <v>44</v>
      </c>
      <c r="DM13" s="64" t="s">
        <v>44</v>
      </c>
      <c r="DN13" s="64" t="s">
        <v>44</v>
      </c>
      <c r="DO13" s="64" t="s">
        <v>44</v>
      </c>
      <c r="DP13" s="64" t="s">
        <v>44</v>
      </c>
      <c r="DQ13" s="64" t="s">
        <v>44</v>
      </c>
      <c r="DR13" s="64" t="s">
        <v>44</v>
      </c>
      <c r="DS13" s="64" t="s">
        <v>44</v>
      </c>
      <c r="DT13" s="64" t="s">
        <v>44</v>
      </c>
      <c r="DU13" s="64" t="s">
        <v>44</v>
      </c>
      <c r="DV13" s="63" t="s">
        <v>44</v>
      </c>
      <c r="DW13" s="63" t="s">
        <v>44</v>
      </c>
      <c r="DX13" s="64" t="s">
        <v>44</v>
      </c>
      <c r="DY13" s="64" t="s">
        <v>44</v>
      </c>
      <c r="DZ13" s="64" t="s">
        <v>44</v>
      </c>
      <c r="EA13" s="64" t="s">
        <v>44</v>
      </c>
      <c r="EB13" s="64" t="s">
        <v>44</v>
      </c>
      <c r="EC13" s="64" t="s">
        <v>44</v>
      </c>
    </row>
    <row r="14" spans="1:133" x14ac:dyDescent="0.35">
      <c r="A14" s="63" t="s">
        <v>2</v>
      </c>
      <c r="B14" s="63" t="s">
        <v>171</v>
      </c>
      <c r="C14" s="63" t="s">
        <v>183</v>
      </c>
      <c r="D14" s="63"/>
      <c r="E14" s="64">
        <v>47.93</v>
      </c>
      <c r="G14" s="64">
        <v>33.450000000000003</v>
      </c>
      <c r="H14" s="64">
        <v>7.88</v>
      </c>
      <c r="I14" s="64">
        <v>0.18</v>
      </c>
      <c r="J14" s="64">
        <v>8.19</v>
      </c>
      <c r="K14" s="64">
        <v>0.01</v>
      </c>
      <c r="L14" s="64">
        <v>0.19</v>
      </c>
      <c r="M14" s="64">
        <v>0.02</v>
      </c>
      <c r="N14" s="64">
        <v>97.85</v>
      </c>
      <c r="P14" s="64">
        <v>4.9538666201844528</v>
      </c>
      <c r="Q14" s="64">
        <v>0</v>
      </c>
      <c r="R14" s="64">
        <v>4.0746690365693325</v>
      </c>
      <c r="S14" s="64">
        <v>0.68111854615007494</v>
      </c>
      <c r="T14" s="64">
        <v>1.5757914461016764E-2</v>
      </c>
      <c r="U14" s="64">
        <v>1.2619232490386991</v>
      </c>
      <c r="V14" s="64">
        <v>1.1073837385394943E-3</v>
      </c>
      <c r="W14" s="64">
        <v>3.807509121369234E-2</v>
      </c>
      <c r="X14" s="64">
        <v>2.6371315638365231E-3</v>
      </c>
      <c r="Y14" s="64"/>
      <c r="Z14" s="65">
        <v>214.3</v>
      </c>
      <c r="AA14" s="65">
        <v>8.6</v>
      </c>
      <c r="AB14" s="65">
        <v>13.8</v>
      </c>
      <c r="AC14" s="65">
        <v>1.7</v>
      </c>
      <c r="AD14" s="65">
        <v>1947</v>
      </c>
      <c r="AE14" s="65">
        <v>71</v>
      </c>
      <c r="AF14" s="65">
        <v>75600</v>
      </c>
      <c r="AG14" s="65">
        <v>2800</v>
      </c>
      <c r="AH14" s="65">
        <v>295800</v>
      </c>
      <c r="AI14" s="65">
        <v>9100</v>
      </c>
      <c r="AJ14" s="65">
        <v>49.3</v>
      </c>
      <c r="AK14" s="65">
        <v>7.5</v>
      </c>
      <c r="AL14" s="65" t="s">
        <v>44</v>
      </c>
      <c r="AM14" s="65" t="s">
        <v>44</v>
      </c>
      <c r="AN14" s="65" t="s">
        <v>44</v>
      </c>
      <c r="AO14" s="65" t="s">
        <v>44</v>
      </c>
      <c r="AP14" s="64">
        <v>0.45</v>
      </c>
      <c r="AQ14" s="64">
        <v>0.17</v>
      </c>
      <c r="AR14" s="63">
        <v>3.9</v>
      </c>
      <c r="AS14" s="63">
        <v>1.1000000000000001</v>
      </c>
      <c r="AT14" s="63" t="s">
        <v>44</v>
      </c>
      <c r="AU14" s="63" t="s">
        <v>44</v>
      </c>
      <c r="AV14" s="65" t="s">
        <v>44</v>
      </c>
      <c r="AW14" s="65" t="s">
        <v>44</v>
      </c>
      <c r="AX14" s="65">
        <v>1551</v>
      </c>
      <c r="AY14" s="65">
        <v>69</v>
      </c>
      <c r="AZ14" s="65">
        <v>73200</v>
      </c>
      <c r="BA14" s="65">
        <v>2600</v>
      </c>
      <c r="BB14" s="63">
        <v>11.28</v>
      </c>
      <c r="BC14" s="63">
        <v>0.68</v>
      </c>
      <c r="BD14" s="65">
        <v>9.3000000000000007</v>
      </c>
      <c r="BE14" s="65">
        <v>1.5</v>
      </c>
      <c r="BF14" s="65" t="s">
        <v>44</v>
      </c>
      <c r="BG14" s="65" t="s">
        <v>44</v>
      </c>
      <c r="BH14" s="65">
        <v>119.2</v>
      </c>
      <c r="BI14" s="65">
        <v>6.3</v>
      </c>
      <c r="BJ14" s="65">
        <v>38.1</v>
      </c>
      <c r="BK14" s="65">
        <v>1.6</v>
      </c>
      <c r="BL14" s="63">
        <v>0.63</v>
      </c>
      <c r="BM14" s="63">
        <v>0.27</v>
      </c>
      <c r="BN14" s="65">
        <v>0.26300000000000001</v>
      </c>
      <c r="BO14" s="65">
        <v>7.6999999999999999E-2</v>
      </c>
      <c r="BP14" s="65" t="s">
        <v>44</v>
      </c>
      <c r="BQ14" s="65" t="s">
        <v>44</v>
      </c>
      <c r="BR14" s="63" t="s">
        <v>44</v>
      </c>
      <c r="BS14" s="63" t="s">
        <v>44</v>
      </c>
      <c r="BT14" s="64" t="s">
        <v>44</v>
      </c>
      <c r="BU14" s="64" t="s">
        <v>44</v>
      </c>
      <c r="BV14" s="64" t="s">
        <v>44</v>
      </c>
      <c r="BW14" s="64" t="s">
        <v>44</v>
      </c>
      <c r="BX14" s="64" t="s">
        <v>44</v>
      </c>
      <c r="BY14" s="64" t="s">
        <v>44</v>
      </c>
      <c r="BZ14" s="64" t="s">
        <v>181</v>
      </c>
      <c r="CA14" s="64" t="s">
        <v>181</v>
      </c>
      <c r="CB14" s="64" t="s">
        <v>44</v>
      </c>
      <c r="CC14" s="64" t="s">
        <v>44</v>
      </c>
      <c r="CD14" s="64" t="s">
        <v>44</v>
      </c>
      <c r="CE14" s="64" t="s">
        <v>44</v>
      </c>
      <c r="CF14" s="64" t="s">
        <v>44</v>
      </c>
      <c r="CG14" s="64" t="s">
        <v>44</v>
      </c>
      <c r="CH14" s="63">
        <v>3.16</v>
      </c>
      <c r="CI14" s="63">
        <v>0.2</v>
      </c>
      <c r="CJ14" s="63" t="s">
        <v>44</v>
      </c>
      <c r="CK14" s="63" t="s">
        <v>44</v>
      </c>
      <c r="CL14" s="64" t="s">
        <v>44</v>
      </c>
      <c r="CM14" s="64" t="s">
        <v>44</v>
      </c>
      <c r="CN14" s="64" t="s">
        <v>44</v>
      </c>
      <c r="CO14" s="64" t="s">
        <v>44</v>
      </c>
      <c r="CP14" s="64" t="s">
        <v>44</v>
      </c>
      <c r="CQ14" s="64" t="s">
        <v>44</v>
      </c>
      <c r="CR14" s="64" t="s">
        <v>44</v>
      </c>
      <c r="CS14" s="64" t="s">
        <v>44</v>
      </c>
      <c r="CT14" s="64" t="s">
        <v>44</v>
      </c>
      <c r="CU14" s="64" t="s">
        <v>44</v>
      </c>
      <c r="CV14" s="64" t="s">
        <v>44</v>
      </c>
      <c r="CW14" s="64" t="s">
        <v>44</v>
      </c>
      <c r="CX14" s="64" t="s">
        <v>44</v>
      </c>
      <c r="CY14" s="64" t="s">
        <v>44</v>
      </c>
      <c r="CZ14" s="64" t="s">
        <v>44</v>
      </c>
      <c r="DA14" s="64" t="s">
        <v>44</v>
      </c>
      <c r="DB14" s="64" t="s">
        <v>44</v>
      </c>
      <c r="DC14" s="64" t="s">
        <v>44</v>
      </c>
      <c r="DD14" s="64" t="s">
        <v>44</v>
      </c>
      <c r="DE14" s="64" t="s">
        <v>44</v>
      </c>
      <c r="DF14" s="64" t="s">
        <v>44</v>
      </c>
      <c r="DG14" s="64" t="s">
        <v>44</v>
      </c>
      <c r="DH14" s="64" t="s">
        <v>44</v>
      </c>
      <c r="DI14" s="64" t="s">
        <v>44</v>
      </c>
      <c r="DJ14" s="64" t="s">
        <v>44</v>
      </c>
      <c r="DK14" s="64" t="s">
        <v>44</v>
      </c>
      <c r="DL14" s="64" t="s">
        <v>44</v>
      </c>
      <c r="DM14" s="64" t="s">
        <v>44</v>
      </c>
      <c r="DN14" s="64" t="s">
        <v>44</v>
      </c>
      <c r="DO14" s="64" t="s">
        <v>44</v>
      </c>
      <c r="DP14" s="64" t="s">
        <v>44</v>
      </c>
      <c r="DQ14" s="64" t="s">
        <v>44</v>
      </c>
      <c r="DR14" s="64" t="s">
        <v>44</v>
      </c>
      <c r="DS14" s="64" t="s">
        <v>44</v>
      </c>
      <c r="DT14" s="64" t="s">
        <v>44</v>
      </c>
      <c r="DU14" s="64" t="s">
        <v>44</v>
      </c>
      <c r="DV14" s="63" t="s">
        <v>44</v>
      </c>
      <c r="DW14" s="63" t="s">
        <v>44</v>
      </c>
      <c r="DX14" s="64" t="s">
        <v>44</v>
      </c>
      <c r="DY14" s="64" t="s">
        <v>44</v>
      </c>
      <c r="DZ14" s="64" t="s">
        <v>44</v>
      </c>
      <c r="EA14" s="64" t="s">
        <v>44</v>
      </c>
      <c r="EB14" s="64" t="s">
        <v>44</v>
      </c>
      <c r="EC14" s="64" t="s">
        <v>44</v>
      </c>
    </row>
    <row r="15" spans="1:133" x14ac:dyDescent="0.35">
      <c r="A15" s="63" t="s">
        <v>2</v>
      </c>
      <c r="B15" s="63" t="s">
        <v>171</v>
      </c>
      <c r="C15" s="63" t="s">
        <v>184</v>
      </c>
      <c r="D15" s="63"/>
      <c r="E15" s="64">
        <v>46.32</v>
      </c>
      <c r="F15" s="64">
        <v>0</v>
      </c>
      <c r="G15" s="64">
        <v>32.26</v>
      </c>
      <c r="H15" s="64">
        <v>9.27</v>
      </c>
      <c r="I15" s="64">
        <v>0.44</v>
      </c>
      <c r="J15" s="64">
        <v>7.13</v>
      </c>
      <c r="K15" s="64">
        <v>0</v>
      </c>
      <c r="L15" s="64">
        <v>0.12</v>
      </c>
      <c r="M15" s="64">
        <v>0.03</v>
      </c>
      <c r="N15" s="64">
        <v>95.57</v>
      </c>
      <c r="P15" s="64">
        <v>4.9463293552959966</v>
      </c>
      <c r="Q15" s="64">
        <v>0</v>
      </c>
      <c r="R15" s="64">
        <v>4.060113551110196</v>
      </c>
      <c r="S15" s="64">
        <v>0.82785413488245341</v>
      </c>
      <c r="T15" s="64">
        <v>3.9797565835990679E-2</v>
      </c>
      <c r="U15" s="64">
        <v>1.1350530749188144</v>
      </c>
      <c r="V15" s="64">
        <v>0</v>
      </c>
      <c r="W15" s="64">
        <v>2.4845411683980561E-2</v>
      </c>
      <c r="X15" s="64">
        <v>4.0869625269300044E-3</v>
      </c>
      <c r="Y15" s="64"/>
      <c r="Z15" s="65">
        <v>271.60000000000002</v>
      </c>
      <c r="AA15" s="65">
        <v>7.7</v>
      </c>
      <c r="AB15" s="65">
        <v>9.5</v>
      </c>
      <c r="AC15" s="65">
        <v>1.6</v>
      </c>
      <c r="AD15" s="65">
        <v>2990</v>
      </c>
      <c r="AE15" s="65">
        <v>280</v>
      </c>
      <c r="AF15" s="65">
        <v>64200</v>
      </c>
      <c r="AG15" s="65">
        <v>1300</v>
      </c>
      <c r="AH15" s="65">
        <v>285000</v>
      </c>
      <c r="AI15" s="65">
        <v>9700</v>
      </c>
      <c r="AJ15" s="65">
        <v>152</v>
      </c>
      <c r="AK15" s="65">
        <v>46</v>
      </c>
      <c r="AL15" s="65">
        <v>86</v>
      </c>
      <c r="AM15" s="65">
        <v>38</v>
      </c>
      <c r="AN15" s="65">
        <v>600</v>
      </c>
      <c r="AO15" s="65">
        <v>250</v>
      </c>
      <c r="AP15" s="64">
        <v>1.01</v>
      </c>
      <c r="AQ15" s="64">
        <v>0.27</v>
      </c>
      <c r="AR15" s="63" t="s">
        <v>44</v>
      </c>
      <c r="AS15" s="63" t="s">
        <v>44</v>
      </c>
      <c r="AT15" s="63" t="s">
        <v>44</v>
      </c>
      <c r="AU15" s="63" t="s">
        <v>44</v>
      </c>
      <c r="AV15" s="65" t="s">
        <v>44</v>
      </c>
      <c r="AW15" s="65" t="s">
        <v>44</v>
      </c>
      <c r="AX15" s="65">
        <v>2831</v>
      </c>
      <c r="AY15" s="65">
        <v>86</v>
      </c>
      <c r="AZ15" s="65">
        <v>90200</v>
      </c>
      <c r="BA15" s="65">
        <v>3100</v>
      </c>
      <c r="BB15" s="63">
        <v>9.44</v>
      </c>
      <c r="BC15" s="63">
        <v>0.56000000000000005</v>
      </c>
      <c r="BD15" s="65">
        <v>2.39</v>
      </c>
      <c r="BE15" s="65">
        <v>0.76</v>
      </c>
      <c r="BF15" s="65" t="s">
        <v>44</v>
      </c>
      <c r="BG15" s="65" t="s">
        <v>44</v>
      </c>
      <c r="BH15" s="65">
        <v>92.2</v>
      </c>
      <c r="BI15" s="65">
        <v>6.2</v>
      </c>
      <c r="BJ15" s="65">
        <v>20.100000000000001</v>
      </c>
      <c r="BK15" s="65">
        <v>1.2</v>
      </c>
      <c r="BL15" s="63">
        <v>1.88</v>
      </c>
      <c r="BM15" s="63">
        <v>0.44</v>
      </c>
      <c r="BN15" s="65">
        <v>0.248</v>
      </c>
      <c r="BO15" s="65">
        <v>9.2999999999999999E-2</v>
      </c>
      <c r="BP15" s="65">
        <v>3</v>
      </c>
      <c r="BQ15" s="65">
        <v>1.4</v>
      </c>
      <c r="BR15" s="63" t="s">
        <v>44</v>
      </c>
      <c r="BS15" s="63" t="s">
        <v>44</v>
      </c>
      <c r="BT15" s="64" t="s">
        <v>44</v>
      </c>
      <c r="BU15" s="64" t="s">
        <v>44</v>
      </c>
      <c r="BV15" s="64" t="s">
        <v>44</v>
      </c>
      <c r="BW15" s="64" t="s">
        <v>44</v>
      </c>
      <c r="BX15" s="64" t="s">
        <v>44</v>
      </c>
      <c r="BY15" s="64" t="s">
        <v>44</v>
      </c>
      <c r="BZ15" s="64" t="s">
        <v>181</v>
      </c>
      <c r="CA15" s="64" t="s">
        <v>181</v>
      </c>
      <c r="CB15" s="64" t="s">
        <v>44</v>
      </c>
      <c r="CC15" s="64" t="s">
        <v>44</v>
      </c>
      <c r="CD15" s="64" t="s">
        <v>44</v>
      </c>
      <c r="CE15" s="64" t="s">
        <v>44</v>
      </c>
      <c r="CF15" s="64" t="s">
        <v>44</v>
      </c>
      <c r="CG15" s="64" t="s">
        <v>44</v>
      </c>
      <c r="CH15" s="63">
        <v>1.5649999999999999</v>
      </c>
      <c r="CI15" s="63">
        <v>8.1000000000000003E-2</v>
      </c>
      <c r="CJ15" s="63" t="s">
        <v>44</v>
      </c>
      <c r="CK15" s="63" t="s">
        <v>44</v>
      </c>
      <c r="CL15" s="64" t="s">
        <v>44</v>
      </c>
      <c r="CM15" s="64" t="s">
        <v>44</v>
      </c>
      <c r="CN15" s="64" t="s">
        <v>44</v>
      </c>
      <c r="CO15" s="64" t="s">
        <v>44</v>
      </c>
      <c r="CP15" s="64" t="s">
        <v>44</v>
      </c>
      <c r="CQ15" s="64" t="s">
        <v>44</v>
      </c>
      <c r="CR15" s="64" t="s">
        <v>44</v>
      </c>
      <c r="CS15" s="64" t="s">
        <v>44</v>
      </c>
      <c r="CT15" s="64" t="s">
        <v>44</v>
      </c>
      <c r="CU15" s="64" t="s">
        <v>44</v>
      </c>
      <c r="CV15" s="64" t="s">
        <v>44</v>
      </c>
      <c r="CW15" s="64" t="s">
        <v>44</v>
      </c>
      <c r="CX15" s="64" t="s">
        <v>44</v>
      </c>
      <c r="CY15" s="64" t="s">
        <v>44</v>
      </c>
      <c r="CZ15" s="64" t="s">
        <v>44</v>
      </c>
      <c r="DA15" s="64" t="s">
        <v>44</v>
      </c>
      <c r="DB15" s="64" t="s">
        <v>44</v>
      </c>
      <c r="DC15" s="64" t="s">
        <v>44</v>
      </c>
      <c r="DD15" s="64" t="s">
        <v>44</v>
      </c>
      <c r="DE15" s="64" t="s">
        <v>44</v>
      </c>
      <c r="DF15" s="64" t="s">
        <v>44</v>
      </c>
      <c r="DG15" s="64" t="s">
        <v>44</v>
      </c>
      <c r="DH15" s="64" t="s">
        <v>44</v>
      </c>
      <c r="DI15" s="64" t="s">
        <v>44</v>
      </c>
      <c r="DJ15" s="64" t="s">
        <v>44</v>
      </c>
      <c r="DK15" s="64" t="s">
        <v>44</v>
      </c>
      <c r="DL15" s="64" t="s">
        <v>44</v>
      </c>
      <c r="DM15" s="64" t="s">
        <v>44</v>
      </c>
      <c r="DN15" s="64" t="s">
        <v>44</v>
      </c>
      <c r="DO15" s="64" t="s">
        <v>44</v>
      </c>
      <c r="DP15" s="64" t="s">
        <v>44</v>
      </c>
      <c r="DQ15" s="64" t="s">
        <v>44</v>
      </c>
      <c r="DR15" s="64" t="s">
        <v>44</v>
      </c>
      <c r="DS15" s="64" t="s">
        <v>44</v>
      </c>
      <c r="DT15" s="64" t="s">
        <v>44</v>
      </c>
      <c r="DU15" s="64" t="s">
        <v>44</v>
      </c>
      <c r="DV15" s="63" t="s">
        <v>44</v>
      </c>
      <c r="DW15" s="63" t="s">
        <v>44</v>
      </c>
      <c r="DX15" s="64" t="s">
        <v>44</v>
      </c>
      <c r="DY15" s="64" t="s">
        <v>44</v>
      </c>
      <c r="DZ15" s="64" t="s">
        <v>44</v>
      </c>
      <c r="EA15" s="64" t="s">
        <v>44</v>
      </c>
      <c r="EB15" s="64" t="s">
        <v>44</v>
      </c>
      <c r="EC15" s="64" t="s">
        <v>44</v>
      </c>
    </row>
    <row r="16" spans="1:133" x14ac:dyDescent="0.35">
      <c r="A16" s="63" t="s">
        <v>2</v>
      </c>
      <c r="B16" s="63" t="s">
        <v>171</v>
      </c>
      <c r="C16" s="63" t="s">
        <v>185</v>
      </c>
      <c r="D16" s="63"/>
      <c r="E16" s="78" t="s">
        <v>186</v>
      </c>
      <c r="F16" s="78"/>
      <c r="G16" s="78"/>
      <c r="H16" s="78"/>
      <c r="I16" s="78"/>
      <c r="J16" s="78"/>
      <c r="K16" s="78"/>
      <c r="L16" s="78"/>
      <c r="M16" s="78"/>
      <c r="Y16" s="64"/>
      <c r="Z16" s="65">
        <v>308</v>
      </c>
      <c r="AA16" s="65">
        <v>12</v>
      </c>
      <c r="AB16" s="65">
        <v>8.6999999999999993</v>
      </c>
      <c r="AC16" s="65">
        <v>1.4</v>
      </c>
      <c r="AD16" s="65">
        <v>2910</v>
      </c>
      <c r="AE16" s="65">
        <v>120</v>
      </c>
      <c r="AF16" s="65">
        <v>64000</v>
      </c>
      <c r="AG16" s="65">
        <v>3400</v>
      </c>
      <c r="AH16" s="65">
        <v>286000</v>
      </c>
      <c r="AI16" s="65">
        <v>13000</v>
      </c>
      <c r="AJ16" s="65">
        <v>92</v>
      </c>
      <c r="AK16" s="65">
        <v>14</v>
      </c>
      <c r="AL16" s="65">
        <v>1540</v>
      </c>
      <c r="AM16" s="65">
        <v>390</v>
      </c>
      <c r="AN16" s="65" t="s">
        <v>44</v>
      </c>
      <c r="AO16" s="65" t="s">
        <v>44</v>
      </c>
      <c r="AP16" s="64">
        <v>1.2</v>
      </c>
      <c r="AQ16" s="64">
        <v>0.31</v>
      </c>
      <c r="AR16" s="63">
        <v>1.54</v>
      </c>
      <c r="AS16" s="63">
        <v>0.67</v>
      </c>
      <c r="AT16" s="63" t="s">
        <v>44</v>
      </c>
      <c r="AU16" s="63" t="s">
        <v>44</v>
      </c>
      <c r="AV16" s="65" t="s">
        <v>44</v>
      </c>
      <c r="AW16" s="65" t="s">
        <v>44</v>
      </c>
      <c r="AX16" s="65">
        <v>2860</v>
      </c>
      <c r="AY16" s="65">
        <v>190</v>
      </c>
      <c r="AZ16" s="65">
        <v>87100</v>
      </c>
      <c r="BA16" s="65">
        <v>4300</v>
      </c>
      <c r="BB16" s="63">
        <v>8.1</v>
      </c>
      <c r="BC16" s="63">
        <v>0.6</v>
      </c>
      <c r="BD16" s="65">
        <v>2.64</v>
      </c>
      <c r="BE16" s="65">
        <v>0.91</v>
      </c>
      <c r="BF16" s="65" t="s">
        <v>44</v>
      </c>
      <c r="BG16" s="65" t="s">
        <v>44</v>
      </c>
      <c r="BH16" s="65">
        <v>82</v>
      </c>
      <c r="BI16" s="65">
        <v>6.6</v>
      </c>
      <c r="BJ16" s="65">
        <v>17.2</v>
      </c>
      <c r="BK16" s="65">
        <v>1.1000000000000001</v>
      </c>
      <c r="BL16" s="63">
        <v>2.09</v>
      </c>
      <c r="BM16" s="63">
        <v>0.56000000000000005</v>
      </c>
      <c r="BN16" s="65">
        <v>6.9</v>
      </c>
      <c r="BO16" s="65">
        <v>1.6</v>
      </c>
      <c r="BP16" s="65">
        <v>2.56</v>
      </c>
      <c r="BQ16" s="65">
        <v>0.53</v>
      </c>
      <c r="BR16" s="63">
        <v>0.69</v>
      </c>
      <c r="BS16" s="63">
        <v>0.19</v>
      </c>
      <c r="BT16" s="64" t="s">
        <v>44</v>
      </c>
      <c r="BU16" s="64" t="s">
        <v>44</v>
      </c>
      <c r="BV16" s="64" t="s">
        <v>44</v>
      </c>
      <c r="BW16" s="64" t="s">
        <v>44</v>
      </c>
      <c r="BX16" s="64" t="s">
        <v>44</v>
      </c>
      <c r="BY16" s="64" t="s">
        <v>44</v>
      </c>
      <c r="BZ16" s="64" t="s">
        <v>181</v>
      </c>
      <c r="CA16" s="64" t="s">
        <v>181</v>
      </c>
      <c r="CB16" s="64" t="s">
        <v>44</v>
      </c>
      <c r="CC16" s="64" t="s">
        <v>44</v>
      </c>
      <c r="CD16" s="64" t="s">
        <v>44</v>
      </c>
      <c r="CE16" s="64" t="s">
        <v>44</v>
      </c>
      <c r="CF16" s="64" t="s">
        <v>44</v>
      </c>
      <c r="CG16" s="64" t="s">
        <v>44</v>
      </c>
      <c r="CH16" s="63">
        <v>1.98</v>
      </c>
      <c r="CI16" s="63">
        <v>0.15</v>
      </c>
      <c r="CJ16" s="63">
        <v>6.8</v>
      </c>
      <c r="CK16" s="63">
        <v>1.8</v>
      </c>
      <c r="CL16" s="64" t="s">
        <v>44</v>
      </c>
      <c r="CM16" s="64" t="s">
        <v>44</v>
      </c>
      <c r="CN16" s="64" t="s">
        <v>44</v>
      </c>
      <c r="CO16" s="64" t="s">
        <v>44</v>
      </c>
      <c r="CP16" s="64" t="s">
        <v>44</v>
      </c>
      <c r="CQ16" s="64" t="s">
        <v>44</v>
      </c>
      <c r="CR16" s="64" t="s">
        <v>44</v>
      </c>
      <c r="CS16" s="64" t="s">
        <v>44</v>
      </c>
      <c r="CT16" s="64" t="s">
        <v>44</v>
      </c>
      <c r="CU16" s="64" t="s">
        <v>44</v>
      </c>
      <c r="CV16" s="64" t="s">
        <v>44</v>
      </c>
      <c r="CW16" s="64" t="s">
        <v>44</v>
      </c>
      <c r="CX16" s="64" t="s">
        <v>44</v>
      </c>
      <c r="CY16" s="64" t="s">
        <v>44</v>
      </c>
      <c r="CZ16" s="64" t="s">
        <v>44</v>
      </c>
      <c r="DA16" s="64" t="s">
        <v>44</v>
      </c>
      <c r="DB16" s="64" t="s">
        <v>44</v>
      </c>
      <c r="DC16" s="64" t="s">
        <v>44</v>
      </c>
      <c r="DD16" s="64" t="s">
        <v>44</v>
      </c>
      <c r="DE16" s="64" t="s">
        <v>44</v>
      </c>
      <c r="DF16" s="64" t="s">
        <v>44</v>
      </c>
      <c r="DG16" s="64" t="s">
        <v>44</v>
      </c>
      <c r="DH16" s="64" t="s">
        <v>44</v>
      </c>
      <c r="DI16" s="64" t="s">
        <v>44</v>
      </c>
      <c r="DJ16" s="64" t="s">
        <v>44</v>
      </c>
      <c r="DK16" s="64" t="s">
        <v>44</v>
      </c>
      <c r="DL16" s="64" t="s">
        <v>44</v>
      </c>
      <c r="DM16" s="64" t="s">
        <v>44</v>
      </c>
      <c r="DN16" s="64" t="s">
        <v>44</v>
      </c>
      <c r="DO16" s="64" t="s">
        <v>44</v>
      </c>
      <c r="DP16" s="64" t="s">
        <v>44</v>
      </c>
      <c r="DQ16" s="64" t="s">
        <v>44</v>
      </c>
      <c r="DR16" s="64" t="s">
        <v>44</v>
      </c>
      <c r="DS16" s="64" t="s">
        <v>44</v>
      </c>
      <c r="DT16" s="64" t="s">
        <v>44</v>
      </c>
      <c r="DU16" s="64" t="s">
        <v>44</v>
      </c>
      <c r="DV16" s="63" t="s">
        <v>44</v>
      </c>
      <c r="DW16" s="63" t="s">
        <v>44</v>
      </c>
      <c r="DX16" s="64" t="s">
        <v>44</v>
      </c>
      <c r="DY16" s="64" t="s">
        <v>44</v>
      </c>
      <c r="DZ16" s="64" t="s">
        <v>44</v>
      </c>
      <c r="EA16" s="64" t="s">
        <v>44</v>
      </c>
      <c r="EB16" s="64" t="s">
        <v>44</v>
      </c>
      <c r="EC16" s="64" t="s">
        <v>44</v>
      </c>
    </row>
    <row r="17" spans="1:133" x14ac:dyDescent="0.35">
      <c r="A17" s="63" t="s">
        <v>2</v>
      </c>
      <c r="B17" s="63" t="s">
        <v>171</v>
      </c>
      <c r="C17" s="63" t="s">
        <v>187</v>
      </c>
      <c r="D17" s="63"/>
      <c r="E17" s="64">
        <v>49.03</v>
      </c>
      <c r="G17" s="64">
        <v>34.14</v>
      </c>
      <c r="H17" s="64">
        <v>8.4600000000000009</v>
      </c>
      <c r="I17" s="64">
        <v>0.28000000000000003</v>
      </c>
      <c r="J17" s="64">
        <v>8.3000000000000007</v>
      </c>
      <c r="L17" s="64">
        <v>0.28000000000000003</v>
      </c>
      <c r="M17" s="64">
        <v>0.01</v>
      </c>
      <c r="N17" s="64">
        <v>100.5</v>
      </c>
      <c r="P17" s="64">
        <v>4.9475666968728786</v>
      </c>
      <c r="Q17" s="64">
        <v>0</v>
      </c>
      <c r="R17" s="64">
        <v>4.0602485297293951</v>
      </c>
      <c r="S17" s="64">
        <v>0.71393674581485522</v>
      </c>
      <c r="T17" s="64">
        <v>2.393189831465942E-2</v>
      </c>
      <c r="U17" s="64">
        <v>1.2485904712550406</v>
      </c>
      <c r="V17" s="64">
        <v>0</v>
      </c>
      <c r="W17" s="64">
        <v>5.4782048337913523E-2</v>
      </c>
      <c r="X17" s="64">
        <v>1.2873442132799941E-3</v>
      </c>
      <c r="Y17" s="64"/>
      <c r="Z17" s="65">
        <v>310</v>
      </c>
      <c r="AA17" s="65">
        <v>13</v>
      </c>
      <c r="AB17" s="65">
        <v>28.9</v>
      </c>
      <c r="AC17" s="65">
        <v>4.2</v>
      </c>
      <c r="AD17" s="65">
        <v>3460</v>
      </c>
      <c r="AE17" s="65">
        <v>210</v>
      </c>
      <c r="AF17" s="65">
        <v>75000</v>
      </c>
      <c r="AG17" s="65">
        <v>4300</v>
      </c>
      <c r="AH17" s="65">
        <v>304000</v>
      </c>
      <c r="AI17" s="65">
        <v>16000</v>
      </c>
      <c r="AJ17" s="65">
        <v>56</v>
      </c>
      <c r="AK17" s="65">
        <v>11</v>
      </c>
      <c r="AL17" s="65">
        <v>740</v>
      </c>
      <c r="AM17" s="65">
        <v>150</v>
      </c>
      <c r="AN17" s="65" t="s">
        <v>44</v>
      </c>
      <c r="AO17" s="65" t="s">
        <v>44</v>
      </c>
      <c r="AP17" s="64">
        <v>0.65</v>
      </c>
      <c r="AQ17" s="64">
        <v>0.19</v>
      </c>
      <c r="AR17" s="63">
        <v>6</v>
      </c>
      <c r="AS17" s="63">
        <v>1.6</v>
      </c>
      <c r="AT17" s="63" t="s">
        <v>44</v>
      </c>
      <c r="AU17" s="63" t="s">
        <v>44</v>
      </c>
      <c r="AV17" s="65" t="s">
        <v>44</v>
      </c>
      <c r="AW17" s="65" t="s">
        <v>44</v>
      </c>
      <c r="AX17" s="65">
        <v>2060</v>
      </c>
      <c r="AY17" s="65">
        <v>100</v>
      </c>
      <c r="AZ17" s="65">
        <v>84300</v>
      </c>
      <c r="BA17" s="65">
        <v>3700</v>
      </c>
      <c r="BB17" s="63">
        <v>12</v>
      </c>
      <c r="BC17" s="63">
        <v>1.1000000000000001</v>
      </c>
      <c r="BD17" s="65">
        <v>6.9</v>
      </c>
      <c r="BE17" s="65">
        <v>1.4</v>
      </c>
      <c r="BF17" s="65" t="s">
        <v>44</v>
      </c>
      <c r="BG17" s="65" t="s">
        <v>44</v>
      </c>
      <c r="BH17" s="65">
        <v>119.1</v>
      </c>
      <c r="BI17" s="65">
        <v>7.1</v>
      </c>
      <c r="BJ17" s="65">
        <v>42.8</v>
      </c>
      <c r="BK17" s="65">
        <v>2.1</v>
      </c>
      <c r="BL17" s="63">
        <v>1.03</v>
      </c>
      <c r="BM17" s="63">
        <v>0.43</v>
      </c>
      <c r="BN17" s="65">
        <v>2.86</v>
      </c>
      <c r="BO17" s="65">
        <v>0.69</v>
      </c>
      <c r="BP17" s="65">
        <v>1.2</v>
      </c>
      <c r="BQ17" s="65">
        <v>0.28999999999999998</v>
      </c>
      <c r="BR17" s="63" t="s">
        <v>44</v>
      </c>
      <c r="BS17" s="63" t="s">
        <v>44</v>
      </c>
      <c r="BT17" s="64" t="s">
        <v>44</v>
      </c>
      <c r="BU17" s="64" t="s">
        <v>44</v>
      </c>
      <c r="BV17" s="64" t="s">
        <v>44</v>
      </c>
      <c r="BW17" s="64" t="s">
        <v>44</v>
      </c>
      <c r="BX17" s="64" t="s">
        <v>44</v>
      </c>
      <c r="BY17" s="64" t="s">
        <v>44</v>
      </c>
      <c r="BZ17" s="64" t="s">
        <v>181</v>
      </c>
      <c r="CA17" s="64" t="s">
        <v>181</v>
      </c>
      <c r="CB17" s="64" t="s">
        <v>44</v>
      </c>
      <c r="CC17" s="64" t="s">
        <v>44</v>
      </c>
      <c r="CD17" s="64" t="s">
        <v>44</v>
      </c>
      <c r="CE17" s="64" t="s">
        <v>44</v>
      </c>
      <c r="CF17" s="64" t="s">
        <v>44</v>
      </c>
      <c r="CG17" s="64" t="s">
        <v>44</v>
      </c>
      <c r="CH17" s="63">
        <v>3.11</v>
      </c>
      <c r="CI17" s="63">
        <v>0.18</v>
      </c>
      <c r="CJ17" s="63">
        <v>3.9</v>
      </c>
      <c r="CK17" s="63">
        <v>1.4</v>
      </c>
      <c r="CL17" s="64" t="s">
        <v>44</v>
      </c>
      <c r="CM17" s="64" t="s">
        <v>44</v>
      </c>
      <c r="CN17" s="64" t="s">
        <v>44</v>
      </c>
      <c r="CO17" s="64" t="s">
        <v>44</v>
      </c>
      <c r="CP17" s="64" t="s">
        <v>44</v>
      </c>
      <c r="CQ17" s="64" t="s">
        <v>44</v>
      </c>
      <c r="CR17" s="64" t="s">
        <v>44</v>
      </c>
      <c r="CS17" s="64" t="s">
        <v>44</v>
      </c>
      <c r="CT17" s="64" t="s">
        <v>44</v>
      </c>
      <c r="CU17" s="64" t="s">
        <v>44</v>
      </c>
      <c r="CV17" s="64" t="s">
        <v>44</v>
      </c>
      <c r="CW17" s="64" t="s">
        <v>44</v>
      </c>
      <c r="CX17" s="64" t="s">
        <v>44</v>
      </c>
      <c r="CY17" s="64" t="s">
        <v>44</v>
      </c>
      <c r="CZ17" s="64" t="s">
        <v>44</v>
      </c>
      <c r="DA17" s="64" t="s">
        <v>44</v>
      </c>
      <c r="DB17" s="64" t="s">
        <v>44</v>
      </c>
      <c r="DC17" s="64" t="s">
        <v>44</v>
      </c>
      <c r="DD17" s="64" t="s">
        <v>44</v>
      </c>
      <c r="DE17" s="64" t="s">
        <v>44</v>
      </c>
      <c r="DF17" s="64" t="s">
        <v>44</v>
      </c>
      <c r="DG17" s="64" t="s">
        <v>44</v>
      </c>
      <c r="DH17" s="64" t="s">
        <v>44</v>
      </c>
      <c r="DI17" s="64" t="s">
        <v>44</v>
      </c>
      <c r="DJ17" s="64" t="s">
        <v>44</v>
      </c>
      <c r="DK17" s="64" t="s">
        <v>44</v>
      </c>
      <c r="DL17" s="64" t="s">
        <v>44</v>
      </c>
      <c r="DM17" s="64" t="s">
        <v>44</v>
      </c>
      <c r="DN17" s="64" t="s">
        <v>44</v>
      </c>
      <c r="DO17" s="64" t="s">
        <v>44</v>
      </c>
      <c r="DP17" s="64" t="s">
        <v>44</v>
      </c>
      <c r="DQ17" s="64" t="s">
        <v>44</v>
      </c>
      <c r="DR17" s="64" t="s">
        <v>44</v>
      </c>
      <c r="DS17" s="64" t="s">
        <v>44</v>
      </c>
      <c r="DT17" s="64" t="s">
        <v>44</v>
      </c>
      <c r="DU17" s="64" t="s">
        <v>44</v>
      </c>
      <c r="DV17" s="63" t="s">
        <v>44</v>
      </c>
      <c r="DW17" s="63" t="s">
        <v>44</v>
      </c>
      <c r="DX17" s="64" t="s">
        <v>44</v>
      </c>
      <c r="DY17" s="64" t="s">
        <v>44</v>
      </c>
      <c r="DZ17" s="64" t="s">
        <v>44</v>
      </c>
      <c r="EA17" s="64" t="s">
        <v>44</v>
      </c>
      <c r="EB17" s="64" t="s">
        <v>44</v>
      </c>
      <c r="EC17" s="64" t="s">
        <v>44</v>
      </c>
    </row>
    <row r="18" spans="1:133" x14ac:dyDescent="0.35">
      <c r="A18" s="63" t="s">
        <v>2</v>
      </c>
      <c r="B18" s="63" t="s">
        <v>171</v>
      </c>
      <c r="C18" s="63" t="s">
        <v>188</v>
      </c>
      <c r="D18" s="63"/>
      <c r="E18" s="64">
        <v>46.71</v>
      </c>
      <c r="F18" s="64">
        <v>0.1</v>
      </c>
      <c r="G18" s="64">
        <v>32.26</v>
      </c>
      <c r="H18" s="64">
        <v>8.44</v>
      </c>
      <c r="I18" s="64">
        <v>0.37</v>
      </c>
      <c r="J18" s="64">
        <v>7.89</v>
      </c>
      <c r="K18" s="64">
        <v>0.03</v>
      </c>
      <c r="L18" s="64">
        <v>0.13</v>
      </c>
      <c r="M18" s="64">
        <v>0.03</v>
      </c>
      <c r="N18" s="64">
        <v>95.96</v>
      </c>
      <c r="P18" s="64">
        <v>4.9482920592853539</v>
      </c>
      <c r="Q18" s="64">
        <v>7.9665414601040822E-3</v>
      </c>
      <c r="R18" s="64">
        <v>4.0278116823824321</v>
      </c>
      <c r="S18" s="64">
        <v>0.74773466001609534</v>
      </c>
      <c r="T18" s="64">
        <v>3.3199881591466376E-2</v>
      </c>
      <c r="U18" s="64">
        <v>1.2460475633407593</v>
      </c>
      <c r="V18" s="64">
        <v>3.4050851265129294E-3</v>
      </c>
      <c r="W18" s="64">
        <v>2.6701722670840554E-2</v>
      </c>
      <c r="X18" s="64">
        <v>4.0544470503606159E-3</v>
      </c>
      <c r="Y18" s="64"/>
      <c r="Z18" s="65">
        <v>249</v>
      </c>
      <c r="AA18" s="65">
        <v>11</v>
      </c>
      <c r="AB18" s="65">
        <v>27.1</v>
      </c>
      <c r="AC18" s="65">
        <v>2.2999999999999998</v>
      </c>
      <c r="AD18" s="65">
        <v>2740</v>
      </c>
      <c r="AE18" s="65">
        <v>110</v>
      </c>
      <c r="AF18" s="65">
        <v>72600</v>
      </c>
      <c r="AG18" s="65">
        <v>2500</v>
      </c>
      <c r="AH18" s="65">
        <v>276000</v>
      </c>
      <c r="AI18" s="65">
        <v>10000</v>
      </c>
      <c r="AJ18" s="65">
        <v>47.2</v>
      </c>
      <c r="AK18" s="65">
        <v>8.1999999999999993</v>
      </c>
      <c r="AL18" s="65" t="s">
        <v>44</v>
      </c>
      <c r="AM18" s="65" t="s">
        <v>44</v>
      </c>
      <c r="AN18" s="65" t="s">
        <v>44</v>
      </c>
      <c r="AO18" s="65" t="s">
        <v>44</v>
      </c>
      <c r="AP18" s="64">
        <v>0.36</v>
      </c>
      <c r="AQ18" s="64">
        <v>0.13</v>
      </c>
      <c r="AR18" s="63">
        <v>3.9</v>
      </c>
      <c r="AS18" s="63">
        <v>1.2</v>
      </c>
      <c r="AT18" s="63" t="s">
        <v>44</v>
      </c>
      <c r="AU18" s="63" t="s">
        <v>44</v>
      </c>
      <c r="AV18" s="65" t="s">
        <v>44</v>
      </c>
      <c r="AW18" s="65" t="s">
        <v>44</v>
      </c>
      <c r="AX18" s="65">
        <v>2053</v>
      </c>
      <c r="AY18" s="65">
        <v>67</v>
      </c>
      <c r="AZ18" s="65">
        <v>79700</v>
      </c>
      <c r="BA18" s="65">
        <v>2400</v>
      </c>
      <c r="BB18" s="63">
        <v>10.68</v>
      </c>
      <c r="BC18" s="63">
        <v>0.63</v>
      </c>
      <c r="BD18" s="65">
        <v>6.52</v>
      </c>
      <c r="BE18" s="65">
        <v>0.88</v>
      </c>
      <c r="BF18" s="65" t="s">
        <v>44</v>
      </c>
      <c r="BG18" s="65" t="s">
        <v>44</v>
      </c>
      <c r="BH18" s="65">
        <v>105.2</v>
      </c>
      <c r="BI18" s="65">
        <v>6.2</v>
      </c>
      <c r="BJ18" s="65">
        <v>40.6</v>
      </c>
      <c r="BK18" s="65">
        <v>1.9</v>
      </c>
      <c r="BL18" s="63">
        <v>0.88</v>
      </c>
      <c r="BM18" s="63">
        <v>0.3</v>
      </c>
      <c r="BN18" s="65">
        <v>0.52</v>
      </c>
      <c r="BO18" s="65">
        <v>0.13</v>
      </c>
      <c r="BP18" s="65">
        <v>0.157</v>
      </c>
      <c r="BQ18" s="65">
        <v>5.5E-2</v>
      </c>
      <c r="BR18" s="63" t="s">
        <v>44</v>
      </c>
      <c r="BS18" s="63" t="s">
        <v>44</v>
      </c>
      <c r="BT18" s="64" t="s">
        <v>44</v>
      </c>
      <c r="BU18" s="64" t="s">
        <v>44</v>
      </c>
      <c r="BV18" s="64" t="s">
        <v>44</v>
      </c>
      <c r="BW18" s="64" t="s">
        <v>44</v>
      </c>
      <c r="BX18" s="64" t="s">
        <v>44</v>
      </c>
      <c r="BY18" s="64" t="s">
        <v>44</v>
      </c>
      <c r="BZ18" s="64" t="s">
        <v>181</v>
      </c>
      <c r="CA18" s="64" t="s">
        <v>181</v>
      </c>
      <c r="CB18" s="64" t="s">
        <v>44</v>
      </c>
      <c r="CC18" s="64" t="s">
        <v>44</v>
      </c>
      <c r="CD18" s="64" t="s">
        <v>44</v>
      </c>
      <c r="CE18" s="64" t="s">
        <v>44</v>
      </c>
      <c r="CF18" s="64" t="s">
        <v>44</v>
      </c>
      <c r="CG18" s="64" t="s">
        <v>44</v>
      </c>
      <c r="CH18" s="63">
        <v>2.4500000000000002</v>
      </c>
      <c r="CI18" s="63">
        <v>0.12</v>
      </c>
      <c r="CJ18" s="63" t="s">
        <v>44</v>
      </c>
      <c r="CK18" s="63" t="s">
        <v>44</v>
      </c>
      <c r="CL18" s="64" t="s">
        <v>44</v>
      </c>
      <c r="CM18" s="64" t="s">
        <v>44</v>
      </c>
      <c r="CN18" s="64" t="s">
        <v>44</v>
      </c>
      <c r="CO18" s="64" t="s">
        <v>44</v>
      </c>
      <c r="CP18" s="64" t="s">
        <v>44</v>
      </c>
      <c r="CQ18" s="64" t="s">
        <v>44</v>
      </c>
      <c r="CR18" s="64" t="s">
        <v>44</v>
      </c>
      <c r="CS18" s="64" t="s">
        <v>44</v>
      </c>
      <c r="CT18" s="64" t="s">
        <v>44</v>
      </c>
      <c r="CU18" s="64" t="s">
        <v>44</v>
      </c>
      <c r="CV18" s="64" t="s">
        <v>44</v>
      </c>
      <c r="CW18" s="64" t="s">
        <v>44</v>
      </c>
      <c r="CX18" s="64" t="s">
        <v>44</v>
      </c>
      <c r="CY18" s="64" t="s">
        <v>44</v>
      </c>
      <c r="CZ18" s="64" t="s">
        <v>44</v>
      </c>
      <c r="DA18" s="64" t="s">
        <v>44</v>
      </c>
      <c r="DB18" s="64" t="s">
        <v>44</v>
      </c>
      <c r="DC18" s="64" t="s">
        <v>44</v>
      </c>
      <c r="DD18" s="64" t="s">
        <v>44</v>
      </c>
      <c r="DE18" s="64" t="s">
        <v>44</v>
      </c>
      <c r="DF18" s="64" t="s">
        <v>44</v>
      </c>
      <c r="DG18" s="64" t="s">
        <v>44</v>
      </c>
      <c r="DH18" s="64" t="s">
        <v>44</v>
      </c>
      <c r="DI18" s="64" t="s">
        <v>44</v>
      </c>
      <c r="DJ18" s="64" t="s">
        <v>44</v>
      </c>
      <c r="DK18" s="64" t="s">
        <v>44</v>
      </c>
      <c r="DL18" s="64" t="s">
        <v>44</v>
      </c>
      <c r="DM18" s="64" t="s">
        <v>44</v>
      </c>
      <c r="DN18" s="64" t="s">
        <v>44</v>
      </c>
      <c r="DO18" s="64" t="s">
        <v>44</v>
      </c>
      <c r="DP18" s="64" t="s">
        <v>44</v>
      </c>
      <c r="DQ18" s="64" t="s">
        <v>44</v>
      </c>
      <c r="DR18" s="64" t="s">
        <v>44</v>
      </c>
      <c r="DS18" s="64" t="s">
        <v>44</v>
      </c>
      <c r="DT18" s="64" t="s">
        <v>44</v>
      </c>
      <c r="DU18" s="64" t="s">
        <v>44</v>
      </c>
      <c r="DV18" s="63" t="s">
        <v>44</v>
      </c>
      <c r="DW18" s="63" t="s">
        <v>44</v>
      </c>
      <c r="DX18" s="64" t="s">
        <v>44</v>
      </c>
      <c r="DY18" s="64" t="s">
        <v>44</v>
      </c>
      <c r="DZ18" s="64" t="s">
        <v>44</v>
      </c>
      <c r="EA18" s="64" t="s">
        <v>44</v>
      </c>
      <c r="EB18" s="64" t="s">
        <v>44</v>
      </c>
      <c r="EC18" s="64" t="s">
        <v>44</v>
      </c>
    </row>
    <row r="19" spans="1:133" x14ac:dyDescent="0.35">
      <c r="A19" s="63" t="s">
        <v>2</v>
      </c>
      <c r="B19" s="63" t="s">
        <v>171</v>
      </c>
      <c r="C19" s="63" t="s">
        <v>189</v>
      </c>
      <c r="D19" s="63"/>
      <c r="E19" s="78" t="s">
        <v>186</v>
      </c>
      <c r="F19" s="78"/>
      <c r="G19" s="78"/>
      <c r="H19" s="78"/>
      <c r="I19" s="78"/>
      <c r="J19" s="78"/>
      <c r="K19" s="78"/>
      <c r="L19" s="78"/>
      <c r="M19" s="78"/>
      <c r="Y19" s="64"/>
      <c r="Z19" s="65">
        <v>242.5</v>
      </c>
      <c r="AA19" s="65">
        <v>9.8000000000000007</v>
      </c>
      <c r="AB19" s="65">
        <v>28.1</v>
      </c>
      <c r="AC19" s="65">
        <v>2.8</v>
      </c>
      <c r="AD19" s="65">
        <v>2900</v>
      </c>
      <c r="AE19" s="65">
        <v>110</v>
      </c>
      <c r="AF19" s="65">
        <v>74900</v>
      </c>
      <c r="AG19" s="65">
        <v>2900</v>
      </c>
      <c r="AH19" s="65">
        <v>288000</v>
      </c>
      <c r="AI19" s="65">
        <v>10000</v>
      </c>
      <c r="AJ19" s="65">
        <v>53</v>
      </c>
      <c r="AK19" s="65">
        <v>11</v>
      </c>
      <c r="AL19" s="65" t="s">
        <v>44</v>
      </c>
      <c r="AM19" s="65" t="s">
        <v>44</v>
      </c>
      <c r="AN19" s="65" t="s">
        <v>44</v>
      </c>
      <c r="AO19" s="65" t="s">
        <v>44</v>
      </c>
      <c r="AP19" s="64">
        <v>0.54</v>
      </c>
      <c r="AQ19" s="64">
        <v>0.14000000000000001</v>
      </c>
      <c r="AR19" s="63">
        <v>4.3</v>
      </c>
      <c r="AS19" s="63">
        <v>1.6</v>
      </c>
      <c r="AT19" s="63" t="s">
        <v>44</v>
      </c>
      <c r="AU19" s="63" t="s">
        <v>44</v>
      </c>
      <c r="AV19" s="65" t="s">
        <v>44</v>
      </c>
      <c r="AW19" s="65" t="s">
        <v>44</v>
      </c>
      <c r="AX19" s="65">
        <v>1991</v>
      </c>
      <c r="AY19" s="65">
        <v>80</v>
      </c>
      <c r="AZ19" s="65">
        <v>81800</v>
      </c>
      <c r="BA19" s="65">
        <v>3100</v>
      </c>
      <c r="BB19" s="63">
        <v>11.01</v>
      </c>
      <c r="BC19" s="63">
        <v>0.8</v>
      </c>
      <c r="BD19" s="65">
        <v>5.6</v>
      </c>
      <c r="BE19" s="65">
        <v>0.87</v>
      </c>
      <c r="BF19" s="65" t="s">
        <v>44</v>
      </c>
      <c r="BG19" s="65" t="s">
        <v>44</v>
      </c>
      <c r="BH19" s="65">
        <v>115.9</v>
      </c>
      <c r="BI19" s="65">
        <v>7.2</v>
      </c>
      <c r="BJ19" s="65">
        <v>39.299999999999997</v>
      </c>
      <c r="BK19" s="65">
        <v>1.9</v>
      </c>
      <c r="BL19" s="63">
        <v>0.69</v>
      </c>
      <c r="BM19" s="63">
        <v>0.3</v>
      </c>
      <c r="BN19" s="65">
        <v>0.38</v>
      </c>
      <c r="BO19" s="65">
        <v>0.12</v>
      </c>
      <c r="BP19" s="65">
        <v>0.23899999999999999</v>
      </c>
      <c r="BQ19" s="65">
        <v>6.4000000000000001E-2</v>
      </c>
      <c r="BR19" s="63" t="s">
        <v>44</v>
      </c>
      <c r="BS19" s="63" t="s">
        <v>44</v>
      </c>
      <c r="BT19" s="64" t="s">
        <v>44</v>
      </c>
      <c r="BU19" s="64" t="s">
        <v>44</v>
      </c>
      <c r="BV19" s="64" t="s">
        <v>44</v>
      </c>
      <c r="BW19" s="64" t="s">
        <v>44</v>
      </c>
      <c r="BX19" s="64" t="s">
        <v>44</v>
      </c>
      <c r="BY19" s="64" t="s">
        <v>44</v>
      </c>
      <c r="BZ19" s="64" t="s">
        <v>181</v>
      </c>
      <c r="CA19" s="64" t="s">
        <v>181</v>
      </c>
      <c r="CB19" s="64" t="s">
        <v>44</v>
      </c>
      <c r="CC19" s="64" t="s">
        <v>44</v>
      </c>
      <c r="CD19" s="64" t="s">
        <v>44</v>
      </c>
      <c r="CE19" s="64" t="s">
        <v>44</v>
      </c>
      <c r="CF19" s="64" t="s">
        <v>44</v>
      </c>
      <c r="CG19" s="64" t="s">
        <v>44</v>
      </c>
      <c r="CH19" s="63">
        <v>3.23</v>
      </c>
      <c r="CI19" s="63">
        <v>0.18</v>
      </c>
      <c r="CJ19" s="63" t="s">
        <v>44</v>
      </c>
      <c r="CK19" s="63" t="s">
        <v>44</v>
      </c>
      <c r="CL19" s="64" t="s">
        <v>44</v>
      </c>
      <c r="CM19" s="64" t="s">
        <v>44</v>
      </c>
      <c r="CN19" s="64" t="s">
        <v>44</v>
      </c>
      <c r="CO19" s="64" t="s">
        <v>44</v>
      </c>
      <c r="CP19" s="64" t="s">
        <v>44</v>
      </c>
      <c r="CQ19" s="64" t="s">
        <v>44</v>
      </c>
      <c r="CR19" s="64" t="s">
        <v>44</v>
      </c>
      <c r="CS19" s="64" t="s">
        <v>44</v>
      </c>
      <c r="CT19" s="64" t="s">
        <v>44</v>
      </c>
      <c r="CU19" s="64" t="s">
        <v>44</v>
      </c>
      <c r="CV19" s="64" t="s">
        <v>44</v>
      </c>
      <c r="CW19" s="64" t="s">
        <v>44</v>
      </c>
      <c r="CX19" s="64" t="s">
        <v>44</v>
      </c>
      <c r="CY19" s="64" t="s">
        <v>44</v>
      </c>
      <c r="CZ19" s="64" t="s">
        <v>44</v>
      </c>
      <c r="DA19" s="64" t="s">
        <v>44</v>
      </c>
      <c r="DB19" s="64" t="s">
        <v>44</v>
      </c>
      <c r="DC19" s="64" t="s">
        <v>44</v>
      </c>
      <c r="DD19" s="64" t="s">
        <v>44</v>
      </c>
      <c r="DE19" s="64" t="s">
        <v>44</v>
      </c>
      <c r="DF19" s="64" t="s">
        <v>44</v>
      </c>
      <c r="DG19" s="64" t="s">
        <v>44</v>
      </c>
      <c r="DH19" s="64" t="s">
        <v>44</v>
      </c>
      <c r="DI19" s="64" t="s">
        <v>44</v>
      </c>
      <c r="DJ19" s="64" t="s">
        <v>44</v>
      </c>
      <c r="DK19" s="64" t="s">
        <v>44</v>
      </c>
      <c r="DL19" s="64" t="s">
        <v>44</v>
      </c>
      <c r="DM19" s="64" t="s">
        <v>44</v>
      </c>
      <c r="DN19" s="64" t="s">
        <v>44</v>
      </c>
      <c r="DO19" s="64" t="s">
        <v>44</v>
      </c>
      <c r="DP19" s="64" t="s">
        <v>44</v>
      </c>
      <c r="DQ19" s="64" t="s">
        <v>44</v>
      </c>
      <c r="DR19" s="64" t="s">
        <v>44</v>
      </c>
      <c r="DS19" s="64" t="s">
        <v>44</v>
      </c>
      <c r="DT19" s="64" t="s">
        <v>44</v>
      </c>
      <c r="DU19" s="64" t="s">
        <v>44</v>
      </c>
      <c r="DV19" s="63" t="s">
        <v>44</v>
      </c>
      <c r="DW19" s="63" t="s">
        <v>44</v>
      </c>
      <c r="DX19" s="64" t="s">
        <v>44</v>
      </c>
      <c r="DY19" s="64" t="s">
        <v>44</v>
      </c>
      <c r="DZ19" s="64" t="s">
        <v>44</v>
      </c>
      <c r="EA19" s="64" t="s">
        <v>44</v>
      </c>
      <c r="EB19" s="64" t="s">
        <v>44</v>
      </c>
      <c r="EC19" s="64" t="s">
        <v>44</v>
      </c>
    </row>
    <row r="20" spans="1:133" x14ac:dyDescent="0.35">
      <c r="A20" s="63" t="s">
        <v>2</v>
      </c>
      <c r="B20" s="63" t="s">
        <v>171</v>
      </c>
      <c r="C20" s="63" t="s">
        <v>190</v>
      </c>
      <c r="D20" s="63"/>
      <c r="E20" s="64">
        <v>48.15</v>
      </c>
      <c r="F20" s="64">
        <v>0.02</v>
      </c>
      <c r="G20" s="64">
        <v>33.229999999999997</v>
      </c>
      <c r="H20" s="64">
        <v>9.08</v>
      </c>
      <c r="I20" s="64">
        <v>0.25</v>
      </c>
      <c r="J20" s="64">
        <v>7.76</v>
      </c>
      <c r="K20" s="64">
        <v>0</v>
      </c>
      <c r="L20" s="64">
        <v>0.25</v>
      </c>
      <c r="N20" s="64">
        <v>98.740000000000009</v>
      </c>
      <c r="P20" s="64">
        <v>4.9612883920684725</v>
      </c>
      <c r="Q20" s="64">
        <v>1.549717509886537E-3</v>
      </c>
      <c r="R20" s="64">
        <v>4.0354117959892148</v>
      </c>
      <c r="S20" s="64">
        <v>0.78242665600546146</v>
      </c>
      <c r="T20" s="64">
        <v>2.1818633291275556E-2</v>
      </c>
      <c r="U20" s="64">
        <v>1.1919884905623681</v>
      </c>
      <c r="V20" s="64">
        <v>0</v>
      </c>
      <c r="W20" s="64">
        <v>4.9944614000708328E-2</v>
      </c>
      <c r="X20" s="64">
        <v>0</v>
      </c>
      <c r="Y20" s="64"/>
      <c r="Z20" s="65">
        <v>272</v>
      </c>
      <c r="AA20" s="65">
        <v>12</v>
      </c>
      <c r="AB20" s="65">
        <v>19.399999999999999</v>
      </c>
      <c r="AC20" s="65">
        <v>2.6</v>
      </c>
      <c r="AD20" s="65">
        <v>2390</v>
      </c>
      <c r="AE20" s="65">
        <v>100</v>
      </c>
      <c r="AF20" s="65">
        <v>71400</v>
      </c>
      <c r="AG20" s="65">
        <v>2800</v>
      </c>
      <c r="AH20" s="65">
        <v>306000</v>
      </c>
      <c r="AI20" s="65">
        <v>11000</v>
      </c>
      <c r="AJ20" s="65">
        <v>35.799999999999997</v>
      </c>
      <c r="AK20" s="65">
        <v>7.8</v>
      </c>
      <c r="AL20" s="65">
        <v>1750</v>
      </c>
      <c r="AM20" s="65">
        <v>410</v>
      </c>
      <c r="AN20" s="65" t="s">
        <v>44</v>
      </c>
      <c r="AO20" s="65" t="s">
        <v>44</v>
      </c>
      <c r="AP20" s="64">
        <v>0.43</v>
      </c>
      <c r="AQ20" s="64">
        <v>0.14000000000000001</v>
      </c>
      <c r="AR20" s="63">
        <v>1.64</v>
      </c>
      <c r="AS20" s="63">
        <v>0.84</v>
      </c>
      <c r="AT20" s="63" t="s">
        <v>44</v>
      </c>
      <c r="AU20" s="63" t="s">
        <v>44</v>
      </c>
      <c r="AV20" s="65" t="s">
        <v>44</v>
      </c>
      <c r="AW20" s="65" t="s">
        <v>44</v>
      </c>
      <c r="AX20" s="65">
        <v>2500</v>
      </c>
      <c r="AY20" s="65">
        <v>110</v>
      </c>
      <c r="AZ20" s="65">
        <v>83300</v>
      </c>
      <c r="BA20" s="65">
        <v>3300</v>
      </c>
      <c r="BB20" s="63">
        <v>10.119999999999999</v>
      </c>
      <c r="BC20" s="63">
        <v>0.84</v>
      </c>
      <c r="BD20" s="65">
        <v>5.5</v>
      </c>
      <c r="BE20" s="65">
        <v>1.3</v>
      </c>
      <c r="BF20" s="65" t="s">
        <v>44</v>
      </c>
      <c r="BG20" s="65" t="s">
        <v>44</v>
      </c>
      <c r="BH20" s="65">
        <v>96.3</v>
      </c>
      <c r="BI20" s="65">
        <v>5.2</v>
      </c>
      <c r="BJ20" s="65">
        <v>37.700000000000003</v>
      </c>
      <c r="BK20" s="65">
        <v>1.7</v>
      </c>
      <c r="BL20" s="63">
        <v>1.36</v>
      </c>
      <c r="BM20" s="63">
        <v>0.32</v>
      </c>
      <c r="BN20" s="65">
        <v>4.09</v>
      </c>
      <c r="BO20" s="65">
        <v>0.79</v>
      </c>
      <c r="BP20" s="65">
        <v>1.55</v>
      </c>
      <c r="BQ20" s="65">
        <v>0.33</v>
      </c>
      <c r="BR20" s="63" t="s">
        <v>44</v>
      </c>
      <c r="BS20" s="63" t="s">
        <v>44</v>
      </c>
      <c r="BT20" s="64" t="s">
        <v>44</v>
      </c>
      <c r="BU20" s="64" t="s">
        <v>44</v>
      </c>
      <c r="BV20" s="64" t="s">
        <v>44</v>
      </c>
      <c r="BW20" s="64" t="s">
        <v>44</v>
      </c>
      <c r="BX20" s="64" t="s">
        <v>44</v>
      </c>
      <c r="BY20" s="64" t="s">
        <v>44</v>
      </c>
      <c r="BZ20" s="64" t="s">
        <v>181</v>
      </c>
      <c r="CA20" s="64" t="s">
        <v>181</v>
      </c>
      <c r="CB20" s="64" t="s">
        <v>44</v>
      </c>
      <c r="CC20" s="64" t="s">
        <v>44</v>
      </c>
      <c r="CD20" s="64" t="s">
        <v>44</v>
      </c>
      <c r="CE20" s="64" t="s">
        <v>44</v>
      </c>
      <c r="CF20" s="64" t="s">
        <v>44</v>
      </c>
      <c r="CG20" s="64" t="s">
        <v>44</v>
      </c>
      <c r="CH20" s="63">
        <v>2.41</v>
      </c>
      <c r="CI20" s="63">
        <v>0.14000000000000001</v>
      </c>
      <c r="CJ20" s="63">
        <v>3.9</v>
      </c>
      <c r="CK20" s="63">
        <v>1.1000000000000001</v>
      </c>
      <c r="CL20" s="64" t="s">
        <v>44</v>
      </c>
      <c r="CM20" s="64" t="s">
        <v>44</v>
      </c>
      <c r="CN20" s="64" t="s">
        <v>44</v>
      </c>
      <c r="CO20" s="64" t="s">
        <v>44</v>
      </c>
      <c r="CP20" s="64" t="s">
        <v>44</v>
      </c>
      <c r="CQ20" s="64" t="s">
        <v>44</v>
      </c>
      <c r="CR20" s="64" t="s">
        <v>44</v>
      </c>
      <c r="CS20" s="64" t="s">
        <v>44</v>
      </c>
      <c r="CT20" s="64" t="s">
        <v>44</v>
      </c>
      <c r="CU20" s="64" t="s">
        <v>44</v>
      </c>
      <c r="CV20" s="64" t="s">
        <v>44</v>
      </c>
      <c r="CW20" s="64" t="s">
        <v>44</v>
      </c>
      <c r="CX20" s="64" t="s">
        <v>44</v>
      </c>
      <c r="CY20" s="64" t="s">
        <v>44</v>
      </c>
      <c r="CZ20" s="64" t="s">
        <v>44</v>
      </c>
      <c r="DA20" s="64" t="s">
        <v>44</v>
      </c>
      <c r="DB20" s="64" t="s">
        <v>44</v>
      </c>
      <c r="DC20" s="64" t="s">
        <v>44</v>
      </c>
      <c r="DD20" s="64" t="s">
        <v>44</v>
      </c>
      <c r="DE20" s="64" t="s">
        <v>44</v>
      </c>
      <c r="DF20" s="64" t="s">
        <v>44</v>
      </c>
      <c r="DG20" s="64" t="s">
        <v>44</v>
      </c>
      <c r="DH20" s="64" t="s">
        <v>44</v>
      </c>
      <c r="DI20" s="64" t="s">
        <v>44</v>
      </c>
      <c r="DJ20" s="64" t="s">
        <v>44</v>
      </c>
      <c r="DK20" s="64" t="s">
        <v>44</v>
      </c>
      <c r="DL20" s="64" t="s">
        <v>44</v>
      </c>
      <c r="DM20" s="64" t="s">
        <v>44</v>
      </c>
      <c r="DN20" s="64" t="s">
        <v>44</v>
      </c>
      <c r="DO20" s="64" t="s">
        <v>44</v>
      </c>
      <c r="DP20" s="64" t="s">
        <v>44</v>
      </c>
      <c r="DQ20" s="64" t="s">
        <v>44</v>
      </c>
      <c r="DR20" s="64" t="s">
        <v>44</v>
      </c>
      <c r="DS20" s="64" t="s">
        <v>44</v>
      </c>
      <c r="DT20" s="64" t="s">
        <v>44</v>
      </c>
      <c r="DU20" s="64" t="s">
        <v>44</v>
      </c>
      <c r="DV20" s="63" t="s">
        <v>44</v>
      </c>
      <c r="DW20" s="63" t="s">
        <v>44</v>
      </c>
      <c r="DX20" s="64" t="s">
        <v>44</v>
      </c>
      <c r="DY20" s="64" t="s">
        <v>44</v>
      </c>
      <c r="DZ20" s="64" t="s">
        <v>44</v>
      </c>
      <c r="EA20" s="64" t="s">
        <v>44</v>
      </c>
      <c r="EB20" s="64" t="s">
        <v>44</v>
      </c>
      <c r="EC20" s="64" t="s">
        <v>44</v>
      </c>
    </row>
    <row r="21" spans="1:133" x14ac:dyDescent="0.35">
      <c r="A21" s="63" t="s">
        <v>2</v>
      </c>
      <c r="B21" s="63" t="s">
        <v>171</v>
      </c>
      <c r="C21" s="63" t="s">
        <v>191</v>
      </c>
      <c r="D21" s="63"/>
      <c r="E21" s="64">
        <v>49.98</v>
      </c>
      <c r="F21" s="64">
        <v>0.01</v>
      </c>
      <c r="G21" s="64">
        <v>32.020000000000003</v>
      </c>
      <c r="H21" s="64">
        <v>9.39</v>
      </c>
      <c r="I21" s="64">
        <v>0.49</v>
      </c>
      <c r="J21" s="64">
        <v>7.09</v>
      </c>
      <c r="K21" s="64">
        <v>0.05</v>
      </c>
      <c r="L21" s="64">
        <v>0.33</v>
      </c>
      <c r="M21" s="64">
        <v>0</v>
      </c>
      <c r="N21" s="64">
        <v>99.359999999999985</v>
      </c>
      <c r="P21" s="64">
        <v>5.1176040160364353</v>
      </c>
      <c r="Q21" s="64">
        <v>7.7000720683259474E-4</v>
      </c>
      <c r="R21" s="64">
        <v>3.8641243248205228</v>
      </c>
      <c r="S21" s="64">
        <v>0.80407327376768045</v>
      </c>
      <c r="T21" s="64">
        <v>4.2496763893891371E-2</v>
      </c>
      <c r="U21" s="64">
        <v>1.0822530576921816</v>
      </c>
      <c r="V21" s="64">
        <v>5.4853165170522617E-3</v>
      </c>
      <c r="W21" s="64">
        <v>6.551410882374277E-2</v>
      </c>
      <c r="X21" s="64">
        <v>0</v>
      </c>
      <c r="Y21" s="64"/>
      <c r="Z21" s="65">
        <v>555</v>
      </c>
      <c r="AA21" s="65">
        <v>14</v>
      </c>
      <c r="AB21" s="65" t="s">
        <v>44</v>
      </c>
      <c r="AC21" s="65" t="s">
        <v>44</v>
      </c>
      <c r="AD21" s="65">
        <v>3950</v>
      </c>
      <c r="AE21" s="65">
        <v>160</v>
      </c>
      <c r="AF21" s="65">
        <v>68600</v>
      </c>
      <c r="AG21" s="65">
        <v>2000</v>
      </c>
      <c r="AH21" s="65">
        <v>291100</v>
      </c>
      <c r="AI21" s="65">
        <v>9400</v>
      </c>
      <c r="AJ21" s="65">
        <v>50</v>
      </c>
      <c r="AK21" s="65">
        <v>14</v>
      </c>
      <c r="AL21" s="65">
        <v>11200</v>
      </c>
      <c r="AM21" s="65">
        <v>940</v>
      </c>
      <c r="AN21" s="65" t="s">
        <v>44</v>
      </c>
      <c r="AO21" s="65" t="s">
        <v>44</v>
      </c>
      <c r="AP21" s="64">
        <v>9.5</v>
      </c>
      <c r="AQ21" s="64">
        <v>1</v>
      </c>
      <c r="AR21" s="63">
        <v>266</v>
      </c>
      <c r="AS21" s="63">
        <v>33</v>
      </c>
      <c r="AT21" s="63">
        <v>38.299999999999997</v>
      </c>
      <c r="AU21" s="63">
        <v>4.4000000000000004</v>
      </c>
      <c r="AV21" s="65">
        <v>3.6</v>
      </c>
      <c r="AW21" s="65">
        <v>1.6</v>
      </c>
      <c r="AX21" s="65">
        <v>2960</v>
      </c>
      <c r="AY21" s="65">
        <v>110</v>
      </c>
      <c r="AZ21" s="65">
        <v>102000</v>
      </c>
      <c r="BA21" s="65">
        <v>4600</v>
      </c>
      <c r="BB21" s="63">
        <v>12.7</v>
      </c>
      <c r="BC21" s="63">
        <v>1</v>
      </c>
      <c r="BD21" s="65">
        <v>4.3600000000000003</v>
      </c>
      <c r="BE21" s="65">
        <v>0.88</v>
      </c>
      <c r="BF21" s="65">
        <v>4.3</v>
      </c>
      <c r="BG21" s="65">
        <v>1.4</v>
      </c>
      <c r="BH21" s="65">
        <v>104.5</v>
      </c>
      <c r="BI21" s="65">
        <v>9.1999999999999993</v>
      </c>
      <c r="BJ21" s="65">
        <v>14.4</v>
      </c>
      <c r="BK21" s="65">
        <v>1.1000000000000001</v>
      </c>
      <c r="BL21" s="63">
        <v>3.37</v>
      </c>
      <c r="BM21" s="63">
        <v>0.66</v>
      </c>
      <c r="BN21" s="65">
        <v>46.2</v>
      </c>
      <c r="BO21" s="65">
        <v>4.8</v>
      </c>
      <c r="BP21" s="65">
        <v>0.56999999999999995</v>
      </c>
      <c r="BQ21" s="65">
        <v>0.14000000000000001</v>
      </c>
      <c r="BR21" s="63" t="s">
        <v>44</v>
      </c>
      <c r="BS21" s="63" t="s">
        <v>44</v>
      </c>
      <c r="BT21" s="64" t="s">
        <v>44</v>
      </c>
      <c r="BU21" s="64" t="s">
        <v>44</v>
      </c>
      <c r="BV21" s="64">
        <v>2.4500000000000002</v>
      </c>
      <c r="BW21" s="64">
        <v>0.28999999999999998</v>
      </c>
      <c r="BX21" s="64" t="s">
        <v>44</v>
      </c>
      <c r="BY21" s="64" t="s">
        <v>44</v>
      </c>
      <c r="BZ21" s="64" t="s">
        <v>181</v>
      </c>
      <c r="CA21" s="64" t="s">
        <v>181</v>
      </c>
      <c r="CB21" s="64" t="s">
        <v>44</v>
      </c>
      <c r="CC21" s="64" t="s">
        <v>44</v>
      </c>
      <c r="CD21" s="64">
        <v>1.47</v>
      </c>
      <c r="CE21" s="64">
        <v>0.31</v>
      </c>
      <c r="CF21" s="64" t="s">
        <v>44</v>
      </c>
      <c r="CG21" s="64" t="s">
        <v>44</v>
      </c>
      <c r="CH21" s="63">
        <v>5.16</v>
      </c>
      <c r="CI21" s="63">
        <v>0.44</v>
      </c>
      <c r="CJ21" s="63">
        <v>55.6</v>
      </c>
      <c r="CK21" s="63">
        <v>6</v>
      </c>
      <c r="CL21" s="64" t="s">
        <v>44</v>
      </c>
      <c r="CM21" s="64" t="s">
        <v>44</v>
      </c>
      <c r="CN21" s="64" t="s">
        <v>44</v>
      </c>
      <c r="CO21" s="64" t="s">
        <v>44</v>
      </c>
      <c r="CP21" s="64" t="s">
        <v>44</v>
      </c>
      <c r="CQ21" s="64" t="s">
        <v>44</v>
      </c>
      <c r="CR21" s="64" t="s">
        <v>44</v>
      </c>
      <c r="CS21" s="64" t="s">
        <v>44</v>
      </c>
      <c r="CT21" s="64" t="s">
        <v>44</v>
      </c>
      <c r="CU21" s="64" t="s">
        <v>44</v>
      </c>
      <c r="CV21" s="64" t="s">
        <v>44</v>
      </c>
      <c r="CW21" s="64" t="s">
        <v>44</v>
      </c>
      <c r="CX21" s="64" t="s">
        <v>44</v>
      </c>
      <c r="CY21" s="64" t="s">
        <v>44</v>
      </c>
      <c r="CZ21" s="64" t="s">
        <v>44</v>
      </c>
      <c r="DA21" s="64" t="s">
        <v>44</v>
      </c>
      <c r="DB21" s="64">
        <v>0.2</v>
      </c>
      <c r="DC21" s="64">
        <v>0.34</v>
      </c>
      <c r="DD21" s="64" t="s">
        <v>44</v>
      </c>
      <c r="DE21" s="64" t="s">
        <v>44</v>
      </c>
      <c r="DF21" s="64" t="s">
        <v>44</v>
      </c>
      <c r="DG21" s="64" t="s">
        <v>44</v>
      </c>
      <c r="DH21" s="64" t="s">
        <v>44</v>
      </c>
      <c r="DI21" s="64" t="s">
        <v>44</v>
      </c>
      <c r="DJ21" s="64" t="s">
        <v>44</v>
      </c>
      <c r="DK21" s="64" t="s">
        <v>44</v>
      </c>
      <c r="DL21" s="64" t="s">
        <v>44</v>
      </c>
      <c r="DM21" s="64" t="s">
        <v>44</v>
      </c>
      <c r="DN21" s="64" t="s">
        <v>44</v>
      </c>
      <c r="DO21" s="64" t="s">
        <v>44</v>
      </c>
      <c r="DP21" s="64" t="s">
        <v>44</v>
      </c>
      <c r="DQ21" s="64" t="s">
        <v>44</v>
      </c>
      <c r="DR21" s="64">
        <v>0.55000000000000004</v>
      </c>
      <c r="DS21" s="64">
        <v>0.17</v>
      </c>
      <c r="DT21" s="64">
        <v>0.30399999999999999</v>
      </c>
      <c r="DU21" s="64">
        <v>6.4000000000000001E-2</v>
      </c>
      <c r="DV21" s="63">
        <v>0.30399999999999999</v>
      </c>
      <c r="DW21" s="63">
        <v>6.3E-2</v>
      </c>
      <c r="DX21" s="64" t="s">
        <v>44</v>
      </c>
      <c r="DY21" s="64" t="s">
        <v>44</v>
      </c>
      <c r="DZ21" s="64" t="s">
        <v>44</v>
      </c>
      <c r="EA21" s="64" t="s">
        <v>44</v>
      </c>
      <c r="EB21" s="64" t="s">
        <v>44</v>
      </c>
      <c r="EC21" s="64" t="s">
        <v>44</v>
      </c>
    </row>
    <row r="22" spans="1:133" x14ac:dyDescent="0.35">
      <c r="A22" s="63" t="s">
        <v>2</v>
      </c>
      <c r="B22" s="63" t="s">
        <v>171</v>
      </c>
      <c r="C22" s="63" t="s">
        <v>192</v>
      </c>
      <c r="D22" s="63"/>
      <c r="E22" s="64">
        <v>47.36</v>
      </c>
      <c r="F22" s="64">
        <v>0.02</v>
      </c>
      <c r="G22" s="64">
        <v>32.67</v>
      </c>
      <c r="H22" s="64">
        <v>9.31</v>
      </c>
      <c r="I22" s="64">
        <v>0.38</v>
      </c>
      <c r="J22" s="64">
        <v>7.17</v>
      </c>
      <c r="K22" s="64">
        <v>0.04</v>
      </c>
      <c r="L22" s="64">
        <v>0.33</v>
      </c>
      <c r="N22" s="64">
        <v>97.280000000000015</v>
      </c>
      <c r="P22" s="64">
        <v>4.9659270575958754</v>
      </c>
      <c r="Q22" s="64">
        <v>1.5770410616211426E-3</v>
      </c>
      <c r="R22" s="64">
        <v>4.0373566310533979</v>
      </c>
      <c r="S22" s="64">
        <v>0.81639047938680109</v>
      </c>
      <c r="T22" s="64">
        <v>3.3749053096263068E-2</v>
      </c>
      <c r="U22" s="64">
        <v>1.1207789294015178</v>
      </c>
      <c r="V22" s="64">
        <v>4.4937602176291242E-3</v>
      </c>
      <c r="W22" s="64">
        <v>6.7089268005397107E-2</v>
      </c>
      <c r="X22" s="64">
        <v>0</v>
      </c>
      <c r="Y22" s="64"/>
      <c r="Z22" s="65">
        <v>564</v>
      </c>
      <c r="AA22" s="65">
        <v>30</v>
      </c>
      <c r="AB22" s="65">
        <v>2.44</v>
      </c>
      <c r="AC22" s="65">
        <v>0.69</v>
      </c>
      <c r="AD22" s="65">
        <v>4430</v>
      </c>
      <c r="AE22" s="65">
        <v>190</v>
      </c>
      <c r="AF22" s="65">
        <v>68600</v>
      </c>
      <c r="AG22" s="65">
        <v>2200</v>
      </c>
      <c r="AH22" s="65">
        <v>276900</v>
      </c>
      <c r="AI22" s="65">
        <v>6400</v>
      </c>
      <c r="AJ22" s="65">
        <v>40.4</v>
      </c>
      <c r="AK22" s="65">
        <v>8</v>
      </c>
      <c r="AL22" s="65">
        <v>15200</v>
      </c>
      <c r="AM22" s="65">
        <v>1100</v>
      </c>
      <c r="AN22" s="65" t="s">
        <v>44</v>
      </c>
      <c r="AO22" s="65" t="s">
        <v>44</v>
      </c>
      <c r="AP22" s="64">
        <v>16.899999999999999</v>
      </c>
      <c r="AQ22" s="64">
        <v>2</v>
      </c>
      <c r="AR22" s="63">
        <v>1090</v>
      </c>
      <c r="AS22" s="63">
        <v>120</v>
      </c>
      <c r="AT22" s="63">
        <v>21.5</v>
      </c>
      <c r="AU22" s="63">
        <v>2.6</v>
      </c>
      <c r="AV22" s="65" t="s">
        <v>44</v>
      </c>
      <c r="AW22" s="65" t="s">
        <v>44</v>
      </c>
      <c r="AX22" s="65">
        <v>2706</v>
      </c>
      <c r="AY22" s="65">
        <v>68</v>
      </c>
      <c r="AZ22" s="65">
        <v>101400</v>
      </c>
      <c r="BA22" s="65">
        <v>3200</v>
      </c>
      <c r="BB22" s="63">
        <v>14.16</v>
      </c>
      <c r="BC22" s="63">
        <v>0.88</v>
      </c>
      <c r="BD22" s="65">
        <v>8.9</v>
      </c>
      <c r="BE22" s="65">
        <v>1.5</v>
      </c>
      <c r="BF22" s="65">
        <v>11.7</v>
      </c>
      <c r="BG22" s="65">
        <v>1.2</v>
      </c>
      <c r="BH22" s="65">
        <v>125.7</v>
      </c>
      <c r="BI22" s="65">
        <v>9.3000000000000007</v>
      </c>
      <c r="BJ22" s="65">
        <v>15.7</v>
      </c>
      <c r="BK22" s="65">
        <v>1.1000000000000001</v>
      </c>
      <c r="BL22" s="63">
        <v>3.61</v>
      </c>
      <c r="BM22" s="63">
        <v>0.59</v>
      </c>
      <c r="BN22" s="65">
        <v>61.1</v>
      </c>
      <c r="BO22" s="65">
        <v>6.1</v>
      </c>
      <c r="BP22" s="65">
        <v>1.57</v>
      </c>
      <c r="BQ22" s="65">
        <v>0.24</v>
      </c>
      <c r="BR22" s="63" t="s">
        <v>44</v>
      </c>
      <c r="BS22" s="63" t="s">
        <v>44</v>
      </c>
      <c r="BT22" s="64" t="s">
        <v>44</v>
      </c>
      <c r="BU22" s="64" t="s">
        <v>44</v>
      </c>
      <c r="BV22" s="64">
        <v>3.55</v>
      </c>
      <c r="BW22" s="64">
        <v>0.35</v>
      </c>
      <c r="BX22" s="64" t="s">
        <v>44</v>
      </c>
      <c r="BY22" s="64" t="s">
        <v>44</v>
      </c>
      <c r="BZ22" s="64" t="s">
        <v>181</v>
      </c>
      <c r="CA22" s="64" t="s">
        <v>181</v>
      </c>
      <c r="CB22" s="64" t="s">
        <v>44</v>
      </c>
      <c r="CC22" s="64" t="s">
        <v>44</v>
      </c>
      <c r="CD22" s="64">
        <v>1.61</v>
      </c>
      <c r="CE22" s="64">
        <v>0.28000000000000003</v>
      </c>
      <c r="CF22" s="64" t="s">
        <v>44</v>
      </c>
      <c r="CG22" s="64" t="s">
        <v>44</v>
      </c>
      <c r="CH22" s="63">
        <v>6.1</v>
      </c>
      <c r="CI22" s="63">
        <v>0.5</v>
      </c>
      <c r="CJ22" s="63">
        <v>115</v>
      </c>
      <c r="CK22" s="63">
        <v>14</v>
      </c>
      <c r="CL22" s="64" t="s">
        <v>44</v>
      </c>
      <c r="CM22" s="64" t="s">
        <v>44</v>
      </c>
      <c r="CN22" s="64" t="s">
        <v>44</v>
      </c>
      <c r="CO22" s="64" t="s">
        <v>44</v>
      </c>
      <c r="CP22" s="64" t="s">
        <v>44</v>
      </c>
      <c r="CQ22" s="64" t="s">
        <v>44</v>
      </c>
      <c r="CR22" s="64" t="s">
        <v>44</v>
      </c>
      <c r="CS22" s="64" t="s">
        <v>44</v>
      </c>
      <c r="CT22" s="64" t="s">
        <v>44</v>
      </c>
      <c r="CU22" s="64" t="s">
        <v>44</v>
      </c>
      <c r="CV22" s="64" t="s">
        <v>44</v>
      </c>
      <c r="CW22" s="64" t="s">
        <v>44</v>
      </c>
      <c r="CX22" s="64" t="s">
        <v>44</v>
      </c>
      <c r="CY22" s="64" t="s">
        <v>44</v>
      </c>
      <c r="CZ22" s="64" t="s">
        <v>44</v>
      </c>
      <c r="DA22" s="64" t="s">
        <v>44</v>
      </c>
      <c r="DB22" s="64" t="s">
        <v>44</v>
      </c>
      <c r="DC22" s="64" t="s">
        <v>44</v>
      </c>
      <c r="DD22" s="64" t="s">
        <v>44</v>
      </c>
      <c r="DE22" s="64" t="s">
        <v>44</v>
      </c>
      <c r="DF22" s="64" t="s">
        <v>44</v>
      </c>
      <c r="DG22" s="64" t="s">
        <v>44</v>
      </c>
      <c r="DH22" s="64" t="s">
        <v>44</v>
      </c>
      <c r="DI22" s="64" t="s">
        <v>44</v>
      </c>
      <c r="DJ22" s="64" t="s">
        <v>44</v>
      </c>
      <c r="DK22" s="64" t="s">
        <v>44</v>
      </c>
      <c r="DL22" s="64" t="s">
        <v>44</v>
      </c>
      <c r="DM22" s="64" t="s">
        <v>44</v>
      </c>
      <c r="DN22" s="64" t="s">
        <v>44</v>
      </c>
      <c r="DO22" s="64" t="s">
        <v>44</v>
      </c>
      <c r="DP22" s="64">
        <v>0.254</v>
      </c>
      <c r="DQ22" s="64">
        <v>4.9000000000000002E-2</v>
      </c>
      <c r="DR22" s="64">
        <v>0.59</v>
      </c>
      <c r="DS22" s="64">
        <v>0.11</v>
      </c>
      <c r="DT22" s="64">
        <v>0.438</v>
      </c>
      <c r="DU22" s="64">
        <v>5.8000000000000003E-2</v>
      </c>
      <c r="DV22" s="63">
        <v>0.74</v>
      </c>
      <c r="DW22" s="63">
        <v>0.12</v>
      </c>
      <c r="DX22" s="64" t="s">
        <v>44</v>
      </c>
      <c r="DY22" s="64" t="s">
        <v>44</v>
      </c>
      <c r="DZ22" s="64" t="s">
        <v>44</v>
      </c>
      <c r="EA22" s="64" t="s">
        <v>44</v>
      </c>
      <c r="EB22" s="64" t="s">
        <v>44</v>
      </c>
      <c r="EC22" s="64" t="s">
        <v>44</v>
      </c>
    </row>
    <row r="23" spans="1:133" x14ac:dyDescent="0.35">
      <c r="A23" s="63" t="s">
        <v>2</v>
      </c>
      <c r="B23" s="63" t="s">
        <v>171</v>
      </c>
      <c r="C23" s="63" t="s">
        <v>193</v>
      </c>
      <c r="D23" s="63"/>
      <c r="E23" s="64">
        <v>46.96</v>
      </c>
      <c r="F23" s="64">
        <v>0.08</v>
      </c>
      <c r="G23" s="64">
        <v>32.590000000000003</v>
      </c>
      <c r="H23" s="64">
        <v>9.23</v>
      </c>
      <c r="I23" s="64">
        <v>0.44</v>
      </c>
      <c r="J23" s="64">
        <v>7.02</v>
      </c>
      <c r="K23" s="64">
        <v>0.05</v>
      </c>
      <c r="L23" s="64">
        <v>0.41</v>
      </c>
      <c r="M23" s="64">
        <v>0.05</v>
      </c>
      <c r="N23" s="64">
        <v>96.829999999999984</v>
      </c>
      <c r="P23" s="64">
        <v>4.9519872728534553</v>
      </c>
      <c r="Q23" s="64">
        <v>6.344038089186768E-3</v>
      </c>
      <c r="R23" s="64">
        <v>4.050374020253936</v>
      </c>
      <c r="S23" s="64">
        <v>0.81397813796747531</v>
      </c>
      <c r="T23" s="64">
        <v>3.9300082433832317E-2</v>
      </c>
      <c r="U23" s="64">
        <v>1.10357207710939</v>
      </c>
      <c r="V23" s="64">
        <v>5.6491446779066345E-3</v>
      </c>
      <c r="W23" s="64">
        <v>8.3827354298463885E-2</v>
      </c>
      <c r="X23" s="64">
        <v>6.726456791949444E-3</v>
      </c>
      <c r="Y23" s="64"/>
      <c r="Z23" s="65">
        <v>558</v>
      </c>
      <c r="AA23" s="65">
        <v>20</v>
      </c>
      <c r="AB23" s="65">
        <v>2.31</v>
      </c>
      <c r="AC23" s="65">
        <v>0.65</v>
      </c>
      <c r="AD23" s="65">
        <v>4130</v>
      </c>
      <c r="AE23" s="65">
        <v>160</v>
      </c>
      <c r="AF23" s="65">
        <v>70600</v>
      </c>
      <c r="AG23" s="65">
        <v>2400</v>
      </c>
      <c r="AH23" s="65">
        <v>309500</v>
      </c>
      <c r="AI23" s="65">
        <v>8400</v>
      </c>
      <c r="AJ23" s="65">
        <v>39.9</v>
      </c>
      <c r="AK23" s="65">
        <v>7.4</v>
      </c>
      <c r="AL23" s="65">
        <v>149</v>
      </c>
      <c r="AM23" s="65">
        <v>56</v>
      </c>
      <c r="AN23" s="65" t="s">
        <v>44</v>
      </c>
      <c r="AO23" s="65" t="s">
        <v>44</v>
      </c>
      <c r="AP23" s="64">
        <v>0.83</v>
      </c>
      <c r="AQ23" s="64">
        <v>0.13</v>
      </c>
      <c r="AR23" s="63">
        <v>39</v>
      </c>
      <c r="AS23" s="63">
        <v>18</v>
      </c>
      <c r="AT23" s="63">
        <v>0.57999999999999996</v>
      </c>
      <c r="AU23" s="63">
        <v>0.26</v>
      </c>
      <c r="AV23" s="65" t="s">
        <v>44</v>
      </c>
      <c r="AW23" s="65" t="s">
        <v>44</v>
      </c>
      <c r="AX23" s="65">
        <v>2950</v>
      </c>
      <c r="AY23" s="65">
        <v>110</v>
      </c>
      <c r="AZ23" s="65">
        <v>88100</v>
      </c>
      <c r="BA23" s="65">
        <v>2900</v>
      </c>
      <c r="BB23" s="63">
        <v>9.61</v>
      </c>
      <c r="BC23" s="63">
        <v>0.7</v>
      </c>
      <c r="BD23" s="65">
        <v>2.82</v>
      </c>
      <c r="BE23" s="65">
        <v>0.8</v>
      </c>
      <c r="BF23" s="65">
        <v>2.9</v>
      </c>
      <c r="BG23" s="65">
        <v>0.66</v>
      </c>
      <c r="BH23" s="65">
        <v>93.6</v>
      </c>
      <c r="BI23" s="65">
        <v>5.2</v>
      </c>
      <c r="BJ23" s="65">
        <v>16</v>
      </c>
      <c r="BK23" s="65">
        <v>1</v>
      </c>
      <c r="BL23" s="63">
        <v>2.62</v>
      </c>
      <c r="BM23" s="63">
        <v>0.37</v>
      </c>
      <c r="BN23" s="65" t="s">
        <v>44</v>
      </c>
      <c r="BO23" s="65" t="s">
        <v>44</v>
      </c>
      <c r="BP23" s="65">
        <v>0.5</v>
      </c>
      <c r="BQ23" s="65">
        <v>0.11</v>
      </c>
      <c r="BR23" s="63" t="s">
        <v>44</v>
      </c>
      <c r="BS23" s="63" t="s">
        <v>44</v>
      </c>
      <c r="BT23" s="64" t="s">
        <v>44</v>
      </c>
      <c r="BU23" s="64" t="s">
        <v>44</v>
      </c>
      <c r="BV23" s="64" t="s">
        <v>44</v>
      </c>
      <c r="BW23" s="64" t="s">
        <v>44</v>
      </c>
      <c r="BX23" s="64" t="s">
        <v>44</v>
      </c>
      <c r="BY23" s="64" t="s">
        <v>44</v>
      </c>
      <c r="BZ23" s="64" t="s">
        <v>181</v>
      </c>
      <c r="CA23" s="64" t="s">
        <v>181</v>
      </c>
      <c r="CB23" s="64" t="s">
        <v>44</v>
      </c>
      <c r="CC23" s="64" t="s">
        <v>44</v>
      </c>
      <c r="CD23" s="64" t="s">
        <v>44</v>
      </c>
      <c r="CE23" s="64" t="s">
        <v>44</v>
      </c>
      <c r="CF23" s="64" t="s">
        <v>44</v>
      </c>
      <c r="CG23" s="64" t="s">
        <v>44</v>
      </c>
      <c r="CH23" s="63">
        <v>1.321</v>
      </c>
      <c r="CI23" s="63">
        <v>8.1000000000000003E-2</v>
      </c>
      <c r="CJ23" s="63">
        <v>2.7</v>
      </c>
      <c r="CK23" s="63">
        <v>0.86</v>
      </c>
      <c r="CL23" s="64" t="s">
        <v>44</v>
      </c>
      <c r="CM23" s="64" t="s">
        <v>44</v>
      </c>
      <c r="CN23" s="64" t="s">
        <v>44</v>
      </c>
      <c r="CO23" s="64" t="s">
        <v>44</v>
      </c>
      <c r="CP23" s="64" t="s">
        <v>44</v>
      </c>
      <c r="CQ23" s="64" t="s">
        <v>44</v>
      </c>
      <c r="CR23" s="64" t="s">
        <v>44</v>
      </c>
      <c r="CS23" s="64" t="s">
        <v>44</v>
      </c>
      <c r="CT23" s="64" t="s">
        <v>44</v>
      </c>
      <c r="CU23" s="64" t="s">
        <v>44</v>
      </c>
      <c r="CV23" s="64" t="s">
        <v>44</v>
      </c>
      <c r="CW23" s="64" t="s">
        <v>44</v>
      </c>
      <c r="CX23" s="64" t="s">
        <v>44</v>
      </c>
      <c r="CY23" s="64" t="s">
        <v>44</v>
      </c>
      <c r="CZ23" s="64" t="s">
        <v>44</v>
      </c>
      <c r="DA23" s="64" t="s">
        <v>44</v>
      </c>
      <c r="DB23" s="64" t="s">
        <v>44</v>
      </c>
      <c r="DC23" s="64" t="s">
        <v>44</v>
      </c>
      <c r="DD23" s="64" t="s">
        <v>44</v>
      </c>
      <c r="DE23" s="64" t="s">
        <v>44</v>
      </c>
      <c r="DF23" s="64" t="s">
        <v>44</v>
      </c>
      <c r="DG23" s="64" t="s">
        <v>44</v>
      </c>
      <c r="DH23" s="64" t="s">
        <v>44</v>
      </c>
      <c r="DI23" s="64" t="s">
        <v>44</v>
      </c>
      <c r="DJ23" s="64" t="s">
        <v>44</v>
      </c>
      <c r="DK23" s="64" t="s">
        <v>44</v>
      </c>
      <c r="DL23" s="64" t="s">
        <v>44</v>
      </c>
      <c r="DM23" s="64" t="s">
        <v>44</v>
      </c>
      <c r="DN23" s="64" t="s">
        <v>44</v>
      </c>
      <c r="DO23" s="64" t="s">
        <v>44</v>
      </c>
      <c r="DP23" s="64" t="s">
        <v>44</v>
      </c>
      <c r="DQ23" s="64" t="s">
        <v>44</v>
      </c>
      <c r="DR23" s="64" t="s">
        <v>44</v>
      </c>
      <c r="DS23" s="64" t="s">
        <v>44</v>
      </c>
      <c r="DT23" s="64" t="s">
        <v>44</v>
      </c>
      <c r="DU23" s="64" t="s">
        <v>44</v>
      </c>
      <c r="DV23" s="63" t="s">
        <v>44</v>
      </c>
      <c r="DW23" s="63" t="s">
        <v>44</v>
      </c>
      <c r="DX23" s="64" t="s">
        <v>44</v>
      </c>
      <c r="DY23" s="64" t="s">
        <v>44</v>
      </c>
      <c r="DZ23" s="64" t="s">
        <v>44</v>
      </c>
      <c r="EA23" s="64" t="s">
        <v>44</v>
      </c>
      <c r="EB23" s="64" t="s">
        <v>44</v>
      </c>
      <c r="EC23" s="64" t="s">
        <v>44</v>
      </c>
    </row>
    <row r="24" spans="1:133" x14ac:dyDescent="0.35">
      <c r="A24" s="63" t="s">
        <v>2</v>
      </c>
      <c r="B24" s="63" t="s">
        <v>171</v>
      </c>
      <c r="C24" s="63" t="s">
        <v>194</v>
      </c>
      <c r="D24" s="63"/>
      <c r="E24" s="78" t="s">
        <v>186</v>
      </c>
      <c r="F24" s="78"/>
      <c r="G24" s="78"/>
      <c r="H24" s="78"/>
      <c r="I24" s="78"/>
      <c r="J24" s="78"/>
      <c r="K24" s="78"/>
      <c r="L24" s="78"/>
      <c r="M24" s="78"/>
      <c r="Y24" s="64"/>
      <c r="Z24" s="65">
        <v>463</v>
      </c>
      <c r="AA24" s="65">
        <v>30</v>
      </c>
      <c r="AB24" s="65">
        <v>1.03</v>
      </c>
      <c r="AC24" s="65">
        <v>0.4</v>
      </c>
      <c r="AD24" s="65">
        <v>2990</v>
      </c>
      <c r="AE24" s="65">
        <v>160</v>
      </c>
      <c r="AF24" s="65">
        <v>53800</v>
      </c>
      <c r="AG24" s="65">
        <v>2800</v>
      </c>
      <c r="AH24" s="65">
        <v>241000</v>
      </c>
      <c r="AI24" s="65">
        <v>10000</v>
      </c>
      <c r="AJ24" s="65">
        <v>37.200000000000003</v>
      </c>
      <c r="AK24" s="65">
        <v>7.6</v>
      </c>
      <c r="AL24" s="65">
        <v>70</v>
      </c>
      <c r="AM24" s="65">
        <v>21</v>
      </c>
      <c r="AN24" s="65" t="s">
        <v>44</v>
      </c>
      <c r="AO24" s="65" t="s">
        <v>44</v>
      </c>
      <c r="AP24" s="64">
        <v>0.76</v>
      </c>
      <c r="AQ24" s="64">
        <v>0.17</v>
      </c>
      <c r="AR24" s="63">
        <v>5</v>
      </c>
      <c r="AS24" s="63">
        <v>2.4</v>
      </c>
      <c r="AT24" s="63">
        <v>0.59</v>
      </c>
      <c r="AU24" s="63">
        <v>0.13</v>
      </c>
      <c r="AV24" s="65" t="s">
        <v>44</v>
      </c>
      <c r="AW24" s="65" t="s">
        <v>44</v>
      </c>
      <c r="AX24" s="65">
        <v>2490</v>
      </c>
      <c r="AY24" s="65">
        <v>130</v>
      </c>
      <c r="AZ24" s="65">
        <v>73100</v>
      </c>
      <c r="BA24" s="65">
        <v>3400</v>
      </c>
      <c r="BB24" s="63">
        <v>8.1999999999999993</v>
      </c>
      <c r="BC24" s="63">
        <v>0.49</v>
      </c>
      <c r="BD24" s="65" t="s">
        <v>44</v>
      </c>
      <c r="BE24" s="65" t="s">
        <v>44</v>
      </c>
      <c r="BF24" s="65">
        <v>1.42</v>
      </c>
      <c r="BG24" s="65">
        <v>0.42</v>
      </c>
      <c r="BH24" s="65">
        <v>78.2</v>
      </c>
      <c r="BI24" s="65">
        <v>4.5999999999999996</v>
      </c>
      <c r="BJ24" s="65">
        <v>11.55</v>
      </c>
      <c r="BK24" s="65">
        <v>0.85</v>
      </c>
      <c r="BL24" s="63">
        <v>3.22</v>
      </c>
      <c r="BM24" s="63">
        <v>0.54</v>
      </c>
      <c r="BN24" s="65" t="s">
        <v>44</v>
      </c>
      <c r="BO24" s="65" t="s">
        <v>44</v>
      </c>
      <c r="BP24" s="65">
        <v>0.4</v>
      </c>
      <c r="BQ24" s="65">
        <v>0.11</v>
      </c>
      <c r="BR24" s="63" t="s">
        <v>44</v>
      </c>
      <c r="BS24" s="63" t="s">
        <v>44</v>
      </c>
      <c r="BT24" s="64" t="s">
        <v>44</v>
      </c>
      <c r="BU24" s="64" t="s">
        <v>44</v>
      </c>
      <c r="BV24" s="64" t="s">
        <v>44</v>
      </c>
      <c r="BW24" s="64" t="s">
        <v>44</v>
      </c>
      <c r="BX24" s="64" t="s">
        <v>44</v>
      </c>
      <c r="BY24" s="64" t="s">
        <v>44</v>
      </c>
      <c r="BZ24" s="64" t="s">
        <v>181</v>
      </c>
      <c r="CA24" s="64" t="s">
        <v>181</v>
      </c>
      <c r="CB24" s="64" t="s">
        <v>44</v>
      </c>
      <c r="CC24" s="64" t="s">
        <v>44</v>
      </c>
      <c r="CD24" s="64" t="s">
        <v>44</v>
      </c>
      <c r="CE24" s="64" t="s">
        <v>44</v>
      </c>
      <c r="CF24" s="64" t="s">
        <v>44</v>
      </c>
      <c r="CG24" s="64" t="s">
        <v>44</v>
      </c>
      <c r="CH24" s="63">
        <v>1.1619999999999999</v>
      </c>
      <c r="CI24" s="63">
        <v>8.4000000000000005E-2</v>
      </c>
      <c r="CJ24" s="63">
        <v>1.72</v>
      </c>
      <c r="CK24" s="63">
        <v>0.54</v>
      </c>
      <c r="CL24" s="64" t="s">
        <v>44</v>
      </c>
      <c r="CM24" s="64" t="s">
        <v>44</v>
      </c>
      <c r="CN24" s="64" t="s">
        <v>44</v>
      </c>
      <c r="CO24" s="64" t="s">
        <v>44</v>
      </c>
      <c r="CP24" s="64" t="s">
        <v>44</v>
      </c>
      <c r="CQ24" s="64" t="s">
        <v>44</v>
      </c>
      <c r="CR24" s="64" t="s">
        <v>44</v>
      </c>
      <c r="CS24" s="64" t="s">
        <v>44</v>
      </c>
      <c r="CT24" s="64" t="s">
        <v>44</v>
      </c>
      <c r="CU24" s="64" t="s">
        <v>44</v>
      </c>
      <c r="CV24" s="64" t="s">
        <v>44</v>
      </c>
      <c r="CW24" s="64" t="s">
        <v>44</v>
      </c>
      <c r="CX24" s="64" t="s">
        <v>44</v>
      </c>
      <c r="CY24" s="64" t="s">
        <v>44</v>
      </c>
      <c r="CZ24" s="64" t="s">
        <v>44</v>
      </c>
      <c r="DA24" s="64" t="s">
        <v>44</v>
      </c>
      <c r="DB24" s="64" t="s">
        <v>44</v>
      </c>
      <c r="DC24" s="64" t="s">
        <v>44</v>
      </c>
      <c r="DD24" s="64" t="s">
        <v>44</v>
      </c>
      <c r="DE24" s="64" t="s">
        <v>44</v>
      </c>
      <c r="DF24" s="64" t="s">
        <v>44</v>
      </c>
      <c r="DG24" s="64" t="s">
        <v>44</v>
      </c>
      <c r="DH24" s="64" t="s">
        <v>44</v>
      </c>
      <c r="DI24" s="64" t="s">
        <v>44</v>
      </c>
      <c r="DJ24" s="64" t="s">
        <v>44</v>
      </c>
      <c r="DK24" s="64" t="s">
        <v>44</v>
      </c>
      <c r="DL24" s="64" t="s">
        <v>44</v>
      </c>
      <c r="DM24" s="64" t="s">
        <v>44</v>
      </c>
      <c r="DN24" s="64" t="s">
        <v>44</v>
      </c>
      <c r="DO24" s="64" t="s">
        <v>44</v>
      </c>
      <c r="DP24" s="64" t="s">
        <v>44</v>
      </c>
      <c r="DQ24" s="64" t="s">
        <v>44</v>
      </c>
      <c r="DR24" s="64" t="s">
        <v>44</v>
      </c>
      <c r="DS24" s="64" t="s">
        <v>44</v>
      </c>
      <c r="DT24" s="64" t="s">
        <v>44</v>
      </c>
      <c r="DU24" s="64" t="s">
        <v>44</v>
      </c>
      <c r="DV24" s="63" t="s">
        <v>44</v>
      </c>
      <c r="DW24" s="63" t="s">
        <v>44</v>
      </c>
      <c r="DX24" s="64" t="s">
        <v>44</v>
      </c>
      <c r="DY24" s="64" t="s">
        <v>44</v>
      </c>
      <c r="DZ24" s="64" t="s">
        <v>44</v>
      </c>
      <c r="EA24" s="64" t="s">
        <v>44</v>
      </c>
      <c r="EB24" s="64" t="s">
        <v>44</v>
      </c>
      <c r="EC24" s="64" t="s">
        <v>44</v>
      </c>
    </row>
    <row r="25" spans="1:133" x14ac:dyDescent="0.35">
      <c r="A25" s="63"/>
      <c r="B25" s="63"/>
      <c r="C25" s="63"/>
      <c r="D25" s="63"/>
      <c r="Y25" s="64"/>
      <c r="AP25" s="64"/>
      <c r="AQ25" s="64"/>
      <c r="BT25" s="64"/>
      <c r="BU25" s="64"/>
      <c r="BV25" s="64"/>
      <c r="BW25" s="64"/>
      <c r="BX25" s="64"/>
      <c r="BY25" s="64"/>
      <c r="BZ25" s="64"/>
      <c r="CA25" s="64"/>
      <c r="CB25" s="64"/>
      <c r="CC25" s="64"/>
      <c r="CD25" s="64"/>
      <c r="CE25" s="64"/>
      <c r="CF25" s="64"/>
      <c r="CG25" s="64"/>
      <c r="CL25" s="64"/>
      <c r="CM25" s="64"/>
      <c r="CN25" s="64"/>
      <c r="CO25" s="64"/>
      <c r="CP25" s="64"/>
      <c r="CQ25" s="64"/>
      <c r="CR25" s="64"/>
      <c r="CS25" s="64"/>
      <c r="CT25" s="64"/>
      <c r="CU25" s="64"/>
      <c r="CV25" s="64"/>
      <c r="CW25" s="64"/>
      <c r="CX25" s="64"/>
      <c r="CY25" s="64"/>
      <c r="CZ25" s="64"/>
      <c r="DA25" s="64"/>
      <c r="DB25" s="64"/>
      <c r="DC25" s="64"/>
      <c r="DD25" s="64"/>
      <c r="DE25" s="64"/>
      <c r="DF25" s="64"/>
      <c r="DG25" s="64"/>
      <c r="DH25" s="64"/>
      <c r="DI25" s="64"/>
      <c r="DJ25" s="64"/>
      <c r="DK25" s="64"/>
      <c r="DL25" s="64"/>
      <c r="DM25" s="64"/>
      <c r="DN25" s="64"/>
      <c r="DO25" s="64"/>
      <c r="DP25" s="64"/>
      <c r="DQ25" s="64"/>
      <c r="DR25" s="64"/>
      <c r="DS25" s="64"/>
      <c r="DT25" s="64"/>
      <c r="DU25" s="64"/>
      <c r="DX25" s="64"/>
      <c r="DY25" s="64"/>
      <c r="DZ25" s="64"/>
      <c r="EA25" s="64"/>
      <c r="EB25" s="64"/>
      <c r="EC25" s="64"/>
    </row>
    <row r="26" spans="1:133" x14ac:dyDescent="0.35">
      <c r="A26" s="63" t="s">
        <v>2</v>
      </c>
      <c r="B26" s="63" t="s">
        <v>195</v>
      </c>
      <c r="C26" s="63" t="s">
        <v>196</v>
      </c>
      <c r="D26" s="63"/>
      <c r="E26" s="64">
        <v>38.462899999999998</v>
      </c>
      <c r="F26" s="64">
        <v>1.38E-2</v>
      </c>
      <c r="G26" s="64">
        <v>28.552700000000002</v>
      </c>
      <c r="H26" s="64">
        <v>9.2581000000000007</v>
      </c>
      <c r="I26" s="64">
        <v>0.1179</v>
      </c>
      <c r="J26" s="64">
        <v>8.4861000000000004</v>
      </c>
      <c r="K26" s="64">
        <v>-2.5999999999999999E-3</v>
      </c>
      <c r="L26" s="64">
        <v>0.17330000000000001</v>
      </c>
      <c r="M26" s="64">
        <v>6.1707999999999998</v>
      </c>
      <c r="N26" s="64">
        <v>91.233000000000004</v>
      </c>
      <c r="P26" s="64">
        <v>3.5459882524527861</v>
      </c>
      <c r="Q26" s="64">
        <v>6.9334976995696484E-4</v>
      </c>
      <c r="R26" s="64">
        <v>3.1023690695631942</v>
      </c>
      <c r="S26" s="64">
        <v>0.67502304519309897</v>
      </c>
      <c r="T26" s="64">
        <v>9.2527082108226771E-3</v>
      </c>
      <c r="U26" s="64">
        <v>0.66301759854832676</v>
      </c>
      <c r="V26" s="64">
        <v>0</v>
      </c>
      <c r="W26" s="64">
        <v>1.6793383099627281E-2</v>
      </c>
      <c r="X26" s="64">
        <v>1.1029698671225987</v>
      </c>
      <c r="Y26" s="64"/>
      <c r="Z26" s="65">
        <v>53.6</v>
      </c>
      <c r="AA26" s="65">
        <v>5.6</v>
      </c>
      <c r="AB26" s="65">
        <v>6.1</v>
      </c>
      <c r="AC26" s="65">
        <v>1.9</v>
      </c>
      <c r="AD26" s="65">
        <v>3240</v>
      </c>
      <c r="AE26" s="65">
        <v>260</v>
      </c>
      <c r="AF26" s="65">
        <v>27600</v>
      </c>
      <c r="AG26" s="65">
        <v>2600</v>
      </c>
      <c r="AH26" s="65">
        <v>291000</v>
      </c>
      <c r="AI26" s="65">
        <v>15000</v>
      </c>
      <c r="AP26" s="64" t="s">
        <v>44</v>
      </c>
      <c r="AQ26" s="64" t="s">
        <v>44</v>
      </c>
      <c r="AR26" s="63" t="s">
        <v>44</v>
      </c>
      <c r="AS26" s="63" t="s">
        <v>44</v>
      </c>
      <c r="AT26" s="63" t="s">
        <v>44</v>
      </c>
      <c r="AU26" s="63" t="s">
        <v>44</v>
      </c>
      <c r="AV26" s="65" t="s">
        <v>44</v>
      </c>
      <c r="AW26" s="65" t="s">
        <v>44</v>
      </c>
      <c r="AX26" s="65">
        <v>223</v>
      </c>
      <c r="AY26" s="65">
        <v>29</v>
      </c>
      <c r="BB26" s="63">
        <v>3.95</v>
      </c>
      <c r="BC26" s="63">
        <v>0.65</v>
      </c>
      <c r="BD26" s="65">
        <v>3.9</v>
      </c>
      <c r="BE26" s="65">
        <v>1.2</v>
      </c>
      <c r="BF26" s="65" t="s">
        <v>44</v>
      </c>
      <c r="BG26" s="65" t="s">
        <v>44</v>
      </c>
      <c r="BH26" s="65">
        <v>56.6</v>
      </c>
      <c r="BI26" s="65">
        <v>8.4</v>
      </c>
      <c r="BJ26" s="65">
        <v>34.700000000000003</v>
      </c>
      <c r="BK26" s="65">
        <v>2.4</v>
      </c>
      <c r="BL26" s="63" t="s">
        <v>44</v>
      </c>
      <c r="BM26" s="63" t="s">
        <v>44</v>
      </c>
      <c r="BN26" s="65">
        <v>228</v>
      </c>
      <c r="BO26" s="65">
        <v>11</v>
      </c>
      <c r="BP26" s="65">
        <v>15.16</v>
      </c>
      <c r="BQ26" s="65">
        <v>0.87</v>
      </c>
      <c r="BR26" s="63" t="s">
        <v>44</v>
      </c>
      <c r="BS26" s="63" t="s">
        <v>44</v>
      </c>
      <c r="BT26" s="64"/>
      <c r="BU26" s="64"/>
      <c r="BV26" s="64" t="s">
        <v>44</v>
      </c>
      <c r="BW26" s="64" t="s">
        <v>44</v>
      </c>
      <c r="BX26" s="64"/>
      <c r="BY26" s="64"/>
      <c r="BZ26" s="64"/>
      <c r="CA26" s="64"/>
      <c r="CB26" s="64"/>
      <c r="CC26" s="64"/>
      <c r="CD26" s="64">
        <v>5.31</v>
      </c>
      <c r="CE26" s="64">
        <v>0.59</v>
      </c>
      <c r="CF26" s="64">
        <v>0.46</v>
      </c>
      <c r="CG26" s="64">
        <v>0.11</v>
      </c>
      <c r="CH26" s="63">
        <v>10.65</v>
      </c>
      <c r="CI26" s="63">
        <v>0.84</v>
      </c>
      <c r="CJ26" s="63">
        <v>1190</v>
      </c>
      <c r="CK26" s="63">
        <v>61</v>
      </c>
      <c r="CL26" s="64"/>
      <c r="CM26" s="64"/>
      <c r="CN26" s="64"/>
      <c r="CO26" s="64"/>
      <c r="CP26" s="64"/>
      <c r="CQ26" s="64"/>
      <c r="CR26" s="64"/>
      <c r="CS26" s="64"/>
      <c r="CT26" s="64"/>
      <c r="CU26" s="64"/>
      <c r="CV26" s="64"/>
      <c r="CW26" s="64"/>
      <c r="CX26" s="64"/>
      <c r="CY26" s="64"/>
      <c r="CZ26" s="64"/>
      <c r="DA26" s="64"/>
      <c r="DB26" s="64"/>
      <c r="DC26" s="64"/>
      <c r="DD26" s="64"/>
      <c r="DE26" s="64"/>
      <c r="DF26" s="64"/>
      <c r="DG26" s="64"/>
      <c r="DH26" s="64"/>
      <c r="DI26" s="64"/>
      <c r="DJ26" s="64"/>
      <c r="DK26" s="64"/>
      <c r="DL26" s="64"/>
      <c r="DM26" s="64"/>
      <c r="DN26" s="64"/>
      <c r="DO26" s="64"/>
      <c r="DP26" s="64" t="s">
        <v>44</v>
      </c>
      <c r="DQ26" s="64" t="s">
        <v>44</v>
      </c>
      <c r="DR26" s="64" t="s">
        <v>44</v>
      </c>
      <c r="DS26" s="64" t="s">
        <v>44</v>
      </c>
      <c r="DT26" s="64"/>
      <c r="DU26" s="64"/>
      <c r="DV26" s="63">
        <v>2.57</v>
      </c>
      <c r="DW26" s="63">
        <v>0.32</v>
      </c>
      <c r="DX26" s="64"/>
      <c r="DY26" s="64"/>
      <c r="DZ26" s="64"/>
      <c r="EA26" s="64"/>
      <c r="EB26" s="64" t="s">
        <v>44</v>
      </c>
      <c r="EC26" s="64" t="s">
        <v>44</v>
      </c>
    </row>
    <row r="27" spans="1:133" x14ac:dyDescent="0.35">
      <c r="A27" s="63" t="s">
        <v>2</v>
      </c>
      <c r="B27" s="63" t="s">
        <v>195</v>
      </c>
      <c r="C27" s="63" t="s">
        <v>197</v>
      </c>
      <c r="D27" s="63"/>
      <c r="E27" s="64">
        <v>36.404699999999998</v>
      </c>
      <c r="G27" s="64">
        <v>34.453400000000002</v>
      </c>
      <c r="H27" s="64">
        <v>5.2812999999999999</v>
      </c>
      <c r="I27" s="64">
        <v>2.5700000000000001E-2</v>
      </c>
      <c r="J27" s="64">
        <v>1.6211</v>
      </c>
      <c r="K27" s="64">
        <v>0.55179999999999996</v>
      </c>
      <c r="L27" s="64">
        <v>0.32679999999999998</v>
      </c>
      <c r="M27" s="64">
        <v>0.63919999999999999</v>
      </c>
      <c r="N27" s="64">
        <v>79.304000000000016</v>
      </c>
      <c r="P27" s="64">
        <v>3.5597474097340625</v>
      </c>
      <c r="Q27" s="64">
        <v>0</v>
      </c>
      <c r="R27" s="64">
        <v>3.9706934729510719</v>
      </c>
      <c r="S27" s="64">
        <v>0.40825482118472756</v>
      </c>
      <c r="T27" s="64">
        <v>2.4535711803815767E-3</v>
      </c>
      <c r="U27" s="64">
        <v>0.1341906222743576</v>
      </c>
      <c r="V27" s="64">
        <v>8.0184910373550453E-2</v>
      </c>
      <c r="W27" s="64">
        <v>3.4577453057554754E-2</v>
      </c>
      <c r="X27" s="64">
        <v>0.1213523648846601</v>
      </c>
      <c r="Y27" s="64"/>
      <c r="Z27" s="65">
        <v>641</v>
      </c>
      <c r="AA27" s="65">
        <v>25</v>
      </c>
      <c r="AB27" s="65">
        <v>20.100000000000001</v>
      </c>
      <c r="AC27" s="65">
        <v>2.6</v>
      </c>
      <c r="AD27" s="65">
        <v>6790</v>
      </c>
      <c r="AE27" s="65">
        <v>230</v>
      </c>
      <c r="AF27" s="65">
        <v>9590</v>
      </c>
      <c r="AG27" s="65">
        <v>440</v>
      </c>
      <c r="AH27" s="65">
        <v>292000</v>
      </c>
      <c r="AI27" s="65">
        <v>15000</v>
      </c>
      <c r="AP27" s="64">
        <v>4.8899999999999997</v>
      </c>
      <c r="AQ27" s="64">
        <v>0.69</v>
      </c>
      <c r="AR27" s="63">
        <v>6.5</v>
      </c>
      <c r="AS27" s="63">
        <v>2</v>
      </c>
      <c r="AT27" s="63">
        <v>15.1</v>
      </c>
      <c r="AU27" s="63">
        <v>1.2</v>
      </c>
      <c r="AV27" s="65">
        <v>2.9</v>
      </c>
      <c r="AW27" s="65">
        <v>1.3</v>
      </c>
      <c r="AX27" s="65">
        <v>133.80000000000001</v>
      </c>
      <c r="AY27" s="65">
        <v>9.1999999999999993</v>
      </c>
      <c r="BB27" s="63">
        <v>3.02</v>
      </c>
      <c r="BC27" s="63">
        <v>0.38</v>
      </c>
      <c r="BD27" s="65">
        <v>131.19999999999999</v>
      </c>
      <c r="BE27" s="65">
        <v>9.6</v>
      </c>
      <c r="BF27" s="65">
        <v>7</v>
      </c>
      <c r="BG27" s="65">
        <v>1.5</v>
      </c>
      <c r="BH27" s="65">
        <v>116.3</v>
      </c>
      <c r="BI27" s="65">
        <v>8</v>
      </c>
      <c r="BJ27" s="65">
        <v>29.4</v>
      </c>
      <c r="BK27" s="65">
        <v>1.8</v>
      </c>
      <c r="BL27" s="63" t="s">
        <v>44</v>
      </c>
      <c r="BM27" s="63" t="s">
        <v>44</v>
      </c>
      <c r="BN27" s="65">
        <v>8.98</v>
      </c>
      <c r="BO27" s="65">
        <v>0.65</v>
      </c>
      <c r="BP27" s="65">
        <v>49.5</v>
      </c>
      <c r="BQ27" s="65">
        <v>2</v>
      </c>
      <c r="BR27" s="63">
        <v>27.9</v>
      </c>
      <c r="BS27" s="63">
        <v>1.5</v>
      </c>
      <c r="BT27" s="64"/>
      <c r="BU27" s="64"/>
      <c r="BV27" s="64" t="s">
        <v>44</v>
      </c>
      <c r="BW27" s="64" t="s">
        <v>44</v>
      </c>
      <c r="BX27" s="64"/>
      <c r="BY27" s="64"/>
      <c r="BZ27" s="64"/>
      <c r="CA27" s="64"/>
      <c r="CB27" s="64"/>
      <c r="CC27" s="64"/>
      <c r="CD27" s="64" t="s">
        <v>44</v>
      </c>
      <c r="CE27" s="64" t="s">
        <v>44</v>
      </c>
      <c r="CF27" s="64">
        <v>0.84</v>
      </c>
      <c r="CG27" s="64">
        <v>0.15</v>
      </c>
      <c r="CH27" s="63">
        <v>2.2000000000000002</v>
      </c>
      <c r="CI27" s="63">
        <v>0.15</v>
      </c>
      <c r="CJ27" s="63">
        <v>16.899999999999999</v>
      </c>
      <c r="CK27" s="63">
        <v>2.1</v>
      </c>
      <c r="CL27" s="64"/>
      <c r="CM27" s="64"/>
      <c r="CN27" s="64"/>
      <c r="CO27" s="64"/>
      <c r="CP27" s="64"/>
      <c r="CQ27" s="64"/>
      <c r="CR27" s="64"/>
      <c r="CS27" s="64"/>
      <c r="CT27" s="64"/>
      <c r="CU27" s="64"/>
      <c r="CV27" s="64"/>
      <c r="CW27" s="64"/>
      <c r="CX27" s="64"/>
      <c r="CY27" s="64"/>
      <c r="CZ27" s="64"/>
      <c r="DA27" s="64"/>
      <c r="DB27" s="64"/>
      <c r="DC27" s="64"/>
      <c r="DD27" s="64"/>
      <c r="DE27" s="64"/>
      <c r="DF27" s="64"/>
      <c r="DG27" s="64"/>
      <c r="DH27" s="64"/>
      <c r="DI27" s="64"/>
      <c r="DJ27" s="64"/>
      <c r="DK27" s="64"/>
      <c r="DL27" s="64"/>
      <c r="DM27" s="64"/>
      <c r="DN27" s="64"/>
      <c r="DO27" s="64"/>
      <c r="DP27" s="64" t="s">
        <v>44</v>
      </c>
      <c r="DQ27" s="64" t="s">
        <v>44</v>
      </c>
      <c r="DR27" s="64" t="s">
        <v>44</v>
      </c>
      <c r="DS27" s="64" t="s">
        <v>44</v>
      </c>
      <c r="DT27" s="64"/>
      <c r="DU27" s="64"/>
      <c r="DV27" s="63">
        <v>6.45</v>
      </c>
      <c r="DW27" s="63">
        <v>0.66</v>
      </c>
      <c r="DX27" s="64"/>
      <c r="DY27" s="64"/>
      <c r="DZ27" s="64"/>
      <c r="EA27" s="64"/>
      <c r="EB27" s="64">
        <v>1.43</v>
      </c>
      <c r="EC27" s="64">
        <v>0.2</v>
      </c>
    </row>
    <row r="28" spans="1:133" x14ac:dyDescent="0.35">
      <c r="A28" s="63" t="s">
        <v>2</v>
      </c>
      <c r="B28" s="63" t="s">
        <v>195</v>
      </c>
      <c r="C28" s="63" t="s">
        <v>198</v>
      </c>
      <c r="D28" s="63"/>
      <c r="E28" s="64">
        <v>40.943600000000004</v>
      </c>
      <c r="G28" s="64">
        <v>35.3748</v>
      </c>
      <c r="H28" s="64">
        <v>4.9436</v>
      </c>
      <c r="I28" s="64">
        <v>0.11210000000000001</v>
      </c>
      <c r="J28" s="64">
        <v>4.0418000000000003</v>
      </c>
      <c r="K28" s="64">
        <v>0.28320000000000001</v>
      </c>
      <c r="L28" s="64">
        <v>0.24110000000000001</v>
      </c>
      <c r="M28" s="64">
        <v>1.0993999999999999</v>
      </c>
      <c r="N28" s="64">
        <v>87.039599999999993</v>
      </c>
      <c r="P28" s="64">
        <v>3.6853685684127062</v>
      </c>
      <c r="Q28" s="64">
        <v>0</v>
      </c>
      <c r="R28" s="64">
        <v>3.7525586242335369</v>
      </c>
      <c r="S28" s="64">
        <v>0.35159252943525587</v>
      </c>
      <c r="T28" s="64">
        <v>8.2810495335042186E-3</v>
      </c>
      <c r="U28" s="64">
        <v>0.30803765428827368</v>
      </c>
      <c r="V28" s="64">
        <v>3.7575371246881255E-2</v>
      </c>
      <c r="W28" s="64">
        <v>2.3147579929520348E-2</v>
      </c>
      <c r="X28" s="64">
        <v>0.19198895534643137</v>
      </c>
      <c r="Y28" s="64"/>
      <c r="Z28" s="65">
        <v>1476</v>
      </c>
      <c r="AA28" s="65">
        <v>48</v>
      </c>
      <c r="AB28" s="65">
        <v>31.3</v>
      </c>
      <c r="AC28" s="65">
        <v>3.7</v>
      </c>
      <c r="AD28" s="65">
        <v>5710</v>
      </c>
      <c r="AE28" s="65">
        <v>260</v>
      </c>
      <c r="AF28" s="65">
        <v>44100</v>
      </c>
      <c r="AG28" s="65">
        <v>2100</v>
      </c>
      <c r="AH28" s="65">
        <v>353000</v>
      </c>
      <c r="AI28" s="65">
        <v>17000</v>
      </c>
      <c r="AP28" s="64" t="s">
        <v>44</v>
      </c>
      <c r="AQ28" s="64" t="s">
        <v>44</v>
      </c>
      <c r="AR28" s="63">
        <v>5.3</v>
      </c>
      <c r="AS28" s="63">
        <v>2</v>
      </c>
      <c r="AT28" s="63">
        <v>2.82</v>
      </c>
      <c r="AU28" s="63">
        <v>0.27</v>
      </c>
      <c r="AV28" s="65" t="s">
        <v>44</v>
      </c>
      <c r="AW28" s="65" t="s">
        <v>44</v>
      </c>
      <c r="AX28" s="65">
        <v>809</v>
      </c>
      <c r="AY28" s="65">
        <v>33</v>
      </c>
      <c r="BB28" s="63">
        <v>7.13</v>
      </c>
      <c r="BC28" s="63">
        <v>0.68</v>
      </c>
      <c r="BD28" s="65">
        <v>41.8</v>
      </c>
      <c r="BE28" s="65">
        <v>4.0999999999999996</v>
      </c>
      <c r="BF28" s="65">
        <v>4.3</v>
      </c>
      <c r="BG28" s="65">
        <v>1.2</v>
      </c>
      <c r="BH28" s="65">
        <v>154.4</v>
      </c>
      <c r="BI28" s="65">
        <v>6.9</v>
      </c>
      <c r="BJ28" s="65">
        <v>24.1</v>
      </c>
      <c r="BK28" s="65">
        <v>1.9</v>
      </c>
      <c r="BL28" s="63" t="s">
        <v>44</v>
      </c>
      <c r="BM28" s="63" t="s">
        <v>44</v>
      </c>
      <c r="BN28" s="65">
        <v>40.6</v>
      </c>
      <c r="BO28" s="65">
        <v>2.1</v>
      </c>
      <c r="BP28" s="65">
        <v>35.5</v>
      </c>
      <c r="BQ28" s="65">
        <v>2</v>
      </c>
      <c r="BR28" s="63">
        <v>17.02</v>
      </c>
      <c r="BS28" s="63">
        <v>0.79</v>
      </c>
      <c r="BT28" s="64"/>
      <c r="BU28" s="64"/>
      <c r="BV28" s="64" t="s">
        <v>44</v>
      </c>
      <c r="BW28" s="64" t="s">
        <v>44</v>
      </c>
      <c r="BX28" s="64"/>
      <c r="BY28" s="64"/>
      <c r="BZ28" s="64"/>
      <c r="CA28" s="64"/>
      <c r="CB28" s="64"/>
      <c r="CC28" s="64"/>
      <c r="CD28" s="64" t="s">
        <v>44</v>
      </c>
      <c r="CE28" s="64" t="s">
        <v>44</v>
      </c>
      <c r="CF28" s="64">
        <v>0.42499999999999999</v>
      </c>
      <c r="CG28" s="64">
        <v>9.8000000000000004E-2</v>
      </c>
      <c r="CH28" s="63">
        <v>4.49</v>
      </c>
      <c r="CI28" s="63">
        <v>0.21</v>
      </c>
      <c r="CJ28" s="63">
        <v>28.2</v>
      </c>
      <c r="CK28" s="63">
        <v>6.3</v>
      </c>
      <c r="CL28" s="64"/>
      <c r="CM28" s="64"/>
      <c r="CN28" s="64"/>
      <c r="CO28" s="64"/>
      <c r="CP28" s="64"/>
      <c r="CQ28" s="64"/>
      <c r="CR28" s="64"/>
      <c r="CS28" s="64"/>
      <c r="CT28" s="64"/>
      <c r="CU28" s="64"/>
      <c r="CV28" s="64"/>
      <c r="CW28" s="64"/>
      <c r="CX28" s="64"/>
      <c r="CY28" s="64"/>
      <c r="CZ28" s="64"/>
      <c r="DA28" s="64"/>
      <c r="DB28" s="64"/>
      <c r="DC28" s="64"/>
      <c r="DD28" s="64"/>
      <c r="DE28" s="64"/>
      <c r="DF28" s="64"/>
      <c r="DG28" s="64"/>
      <c r="DH28" s="64"/>
      <c r="DI28" s="64"/>
      <c r="DJ28" s="64"/>
      <c r="DK28" s="64"/>
      <c r="DL28" s="64"/>
      <c r="DM28" s="64"/>
      <c r="DN28" s="64"/>
      <c r="DO28" s="64"/>
      <c r="DP28" s="64" t="s">
        <v>44</v>
      </c>
      <c r="DQ28" s="64" t="s">
        <v>44</v>
      </c>
      <c r="DR28" s="64" t="s">
        <v>44</v>
      </c>
      <c r="DS28" s="64" t="s">
        <v>44</v>
      </c>
      <c r="DT28" s="64"/>
      <c r="DU28" s="64"/>
      <c r="DV28" s="63">
        <v>2.19</v>
      </c>
      <c r="DW28" s="63">
        <v>0.21</v>
      </c>
      <c r="DX28" s="64"/>
      <c r="DY28" s="64"/>
      <c r="DZ28" s="64"/>
      <c r="EA28" s="64"/>
      <c r="EB28" s="64">
        <v>0.89</v>
      </c>
      <c r="EC28" s="64">
        <v>0.13</v>
      </c>
    </row>
    <row r="29" spans="1:133" x14ac:dyDescent="0.35">
      <c r="A29" s="63" t="s">
        <v>2</v>
      </c>
      <c r="B29" s="63" t="s">
        <v>195</v>
      </c>
      <c r="C29" s="63" t="s">
        <v>199</v>
      </c>
      <c r="D29" s="63"/>
      <c r="E29" s="64">
        <v>40.488399999999999</v>
      </c>
      <c r="G29" s="64">
        <v>33.511699999999998</v>
      </c>
      <c r="H29" s="64">
        <v>6.3456000000000001</v>
      </c>
      <c r="I29" s="64">
        <v>8.6300000000000002E-2</v>
      </c>
      <c r="J29" s="64">
        <v>4.2492999999999999</v>
      </c>
      <c r="K29" s="64">
        <v>0.35470000000000002</v>
      </c>
      <c r="L29" s="64">
        <v>0.23619999999999999</v>
      </c>
      <c r="M29" s="64">
        <v>0.89900000000000002</v>
      </c>
      <c r="N29" s="64">
        <v>86.171199999999999</v>
      </c>
      <c r="P29" s="64">
        <v>3.7030626731163188</v>
      </c>
      <c r="Q29" s="64">
        <v>0</v>
      </c>
      <c r="R29" s="64">
        <v>3.6119942490643173</v>
      </c>
      <c r="S29" s="64">
        <v>0.45916271111008611</v>
      </c>
      <c r="T29" s="64">
        <v>6.8835964685576585E-3</v>
      </c>
      <c r="U29" s="64">
        <v>0.32922406196699394</v>
      </c>
      <c r="V29" s="64">
        <v>4.7719236846901568E-2</v>
      </c>
      <c r="W29" s="64">
        <v>2.3517209543068386E-2</v>
      </c>
      <c r="X29" s="64">
        <v>0.15959021736047146</v>
      </c>
      <c r="Y29" s="64"/>
      <c r="Z29" s="65">
        <v>1762</v>
      </c>
      <c r="AA29" s="65">
        <v>54</v>
      </c>
      <c r="AB29" s="65">
        <v>26.5</v>
      </c>
      <c r="AC29" s="65">
        <v>2.4</v>
      </c>
      <c r="AD29" s="65">
        <v>4210</v>
      </c>
      <c r="AE29" s="65">
        <v>160</v>
      </c>
      <c r="AF29" s="65">
        <v>41900</v>
      </c>
      <c r="AG29" s="65">
        <v>1300</v>
      </c>
      <c r="AH29" s="65">
        <v>343000</v>
      </c>
      <c r="AI29" s="65">
        <v>12000</v>
      </c>
      <c r="AP29" s="64">
        <v>1.24</v>
      </c>
      <c r="AQ29" s="64">
        <v>0.26</v>
      </c>
      <c r="AR29" s="63">
        <v>3.6</v>
      </c>
      <c r="AS29" s="63">
        <v>1.5</v>
      </c>
      <c r="AT29" s="63">
        <v>2.23</v>
      </c>
      <c r="AU29" s="63">
        <v>0.31</v>
      </c>
      <c r="AV29" s="65" t="s">
        <v>44</v>
      </c>
      <c r="AW29" s="65" t="s">
        <v>44</v>
      </c>
      <c r="AX29" s="65">
        <v>595</v>
      </c>
      <c r="AY29" s="65">
        <v>24</v>
      </c>
      <c r="BB29" s="63">
        <v>9.69</v>
      </c>
      <c r="BC29" s="63">
        <v>0.67</v>
      </c>
      <c r="BD29" s="65">
        <v>50.7</v>
      </c>
      <c r="BE29" s="65">
        <v>3.5</v>
      </c>
      <c r="BF29" s="65">
        <v>2.97</v>
      </c>
      <c r="BG29" s="65">
        <v>0.92</v>
      </c>
      <c r="BH29" s="65">
        <v>193.6</v>
      </c>
      <c r="BI29" s="65">
        <v>8.9</v>
      </c>
      <c r="BJ29" s="65">
        <v>23.4</v>
      </c>
      <c r="BK29" s="65">
        <v>1.5</v>
      </c>
      <c r="BL29" s="63" t="s">
        <v>44</v>
      </c>
      <c r="BM29" s="63" t="s">
        <v>44</v>
      </c>
      <c r="BN29" s="65">
        <v>48</v>
      </c>
      <c r="BO29" s="65">
        <v>1.7</v>
      </c>
      <c r="BP29" s="65">
        <v>20.21</v>
      </c>
      <c r="BQ29" s="65">
        <v>0.93</v>
      </c>
      <c r="BR29" s="63">
        <v>11.72</v>
      </c>
      <c r="BS29" s="63">
        <v>0.47</v>
      </c>
      <c r="BT29" s="64"/>
      <c r="BU29" s="64"/>
      <c r="BV29" s="64" t="s">
        <v>44</v>
      </c>
      <c r="BW29" s="64" t="s">
        <v>44</v>
      </c>
      <c r="BX29" s="64"/>
      <c r="BY29" s="64"/>
      <c r="BZ29" s="64"/>
      <c r="CA29" s="64"/>
      <c r="CB29" s="64"/>
      <c r="CC29" s="64"/>
      <c r="CD29" s="64" t="s">
        <v>44</v>
      </c>
      <c r="CE29" s="64" t="s">
        <v>44</v>
      </c>
      <c r="CF29" s="64" t="s">
        <v>44</v>
      </c>
      <c r="CG29" s="64" t="s">
        <v>44</v>
      </c>
      <c r="CH29" s="63">
        <v>5.45</v>
      </c>
      <c r="CI29" s="63">
        <v>0.19</v>
      </c>
      <c r="CJ29" s="63">
        <v>47.8</v>
      </c>
      <c r="CK29" s="63">
        <v>9.1999999999999993</v>
      </c>
      <c r="CL29" s="64"/>
      <c r="CM29" s="64"/>
      <c r="CN29" s="64"/>
      <c r="CO29" s="64"/>
      <c r="CP29" s="64"/>
      <c r="CQ29" s="64"/>
      <c r="CR29" s="64"/>
      <c r="CS29" s="64"/>
      <c r="CT29" s="64"/>
      <c r="CU29" s="64"/>
      <c r="CV29" s="64"/>
      <c r="CW29" s="64"/>
      <c r="CX29" s="64"/>
      <c r="CY29" s="64"/>
      <c r="CZ29" s="64"/>
      <c r="DA29" s="64"/>
      <c r="DB29" s="64"/>
      <c r="DC29" s="64"/>
      <c r="DD29" s="64"/>
      <c r="DE29" s="64"/>
      <c r="DF29" s="64"/>
      <c r="DG29" s="64"/>
      <c r="DH29" s="64"/>
      <c r="DI29" s="64"/>
      <c r="DJ29" s="64"/>
      <c r="DK29" s="64"/>
      <c r="DL29" s="64"/>
      <c r="DM29" s="64"/>
      <c r="DN29" s="64"/>
      <c r="DO29" s="64"/>
      <c r="DP29" s="64" t="s">
        <v>44</v>
      </c>
      <c r="DQ29" s="64" t="s">
        <v>44</v>
      </c>
      <c r="DR29" s="64" t="s">
        <v>44</v>
      </c>
      <c r="DS29" s="64" t="s">
        <v>44</v>
      </c>
      <c r="DT29" s="64"/>
      <c r="DU29" s="64"/>
      <c r="DV29" s="63">
        <v>1.29</v>
      </c>
      <c r="DW29" s="63">
        <v>0.16</v>
      </c>
      <c r="DX29" s="64"/>
      <c r="DY29" s="64"/>
      <c r="DZ29" s="64"/>
      <c r="EA29" s="64"/>
      <c r="EB29" s="64">
        <v>0.46400000000000002</v>
      </c>
      <c r="EC29" s="64">
        <v>8.4000000000000005E-2</v>
      </c>
    </row>
    <row r="30" spans="1:133" x14ac:dyDescent="0.35">
      <c r="A30" s="63" t="s">
        <v>2</v>
      </c>
      <c r="B30" s="63" t="s">
        <v>195</v>
      </c>
      <c r="C30" s="63" t="s">
        <v>200</v>
      </c>
      <c r="D30" s="63"/>
      <c r="E30" s="64">
        <v>38.036200000000001</v>
      </c>
      <c r="G30" s="64">
        <v>34.564399999999999</v>
      </c>
      <c r="H30" s="64">
        <v>5.1452999999999998</v>
      </c>
      <c r="I30" s="64">
        <v>5.3600000000000002E-2</v>
      </c>
      <c r="J30" s="64">
        <v>2.1806999999999999</v>
      </c>
      <c r="K30" s="64">
        <v>0.6754</v>
      </c>
      <c r="L30" s="64">
        <v>0.18190000000000001</v>
      </c>
      <c r="M30" s="64">
        <v>0.78010000000000002</v>
      </c>
      <c r="N30" s="64">
        <v>81.61760000000001</v>
      </c>
      <c r="P30" s="64">
        <v>3.6194992206562797</v>
      </c>
      <c r="Q30" s="64">
        <v>0</v>
      </c>
      <c r="R30" s="64">
        <v>3.875618762177572</v>
      </c>
      <c r="S30" s="64">
        <v>0.38743139366231871</v>
      </c>
      <c r="T30" s="64">
        <v>3.9786669978705263E-3</v>
      </c>
      <c r="U30" s="64">
        <v>0.17569274410927241</v>
      </c>
      <c r="V30" s="64">
        <v>9.6455956374563279E-2</v>
      </c>
      <c r="W30" s="64">
        <v>1.8350239876762198E-2</v>
      </c>
      <c r="X30" s="64">
        <v>0.14389743513827627</v>
      </c>
      <c r="Y30" s="64"/>
      <c r="Z30" s="65">
        <v>1016</v>
      </c>
      <c r="AA30" s="65">
        <v>41</v>
      </c>
      <c r="AB30" s="65">
        <v>33.6</v>
      </c>
      <c r="AC30" s="65">
        <v>2.8</v>
      </c>
      <c r="AD30" s="65">
        <v>11040</v>
      </c>
      <c r="AE30" s="65">
        <v>330</v>
      </c>
      <c r="AF30" s="65">
        <v>23300</v>
      </c>
      <c r="AG30" s="65">
        <v>1300</v>
      </c>
      <c r="AH30" s="65">
        <v>320000</v>
      </c>
      <c r="AI30" s="65">
        <v>16000</v>
      </c>
      <c r="AP30" s="64" t="s">
        <v>44</v>
      </c>
      <c r="AQ30" s="64" t="s">
        <v>44</v>
      </c>
      <c r="AR30" s="63">
        <v>7.1</v>
      </c>
      <c r="AS30" s="63">
        <v>2.5</v>
      </c>
      <c r="AT30" s="63">
        <v>9.01</v>
      </c>
      <c r="AU30" s="63">
        <v>0.7</v>
      </c>
      <c r="AV30" s="65" t="s">
        <v>44</v>
      </c>
      <c r="AW30" s="65" t="s">
        <v>44</v>
      </c>
      <c r="AX30" s="65">
        <v>370</v>
      </c>
      <c r="AY30" s="65">
        <v>22</v>
      </c>
      <c r="BB30" s="63">
        <v>3.12</v>
      </c>
      <c r="BC30" s="63">
        <v>0.37</v>
      </c>
      <c r="BD30" s="65">
        <v>38.1</v>
      </c>
      <c r="BE30" s="65">
        <v>3</v>
      </c>
      <c r="BF30" s="65">
        <v>2.8</v>
      </c>
      <c r="BG30" s="65">
        <v>1.1000000000000001</v>
      </c>
      <c r="BH30" s="65">
        <v>157</v>
      </c>
      <c r="BI30" s="65">
        <v>8.1999999999999993</v>
      </c>
      <c r="BJ30" s="65">
        <v>25.2</v>
      </c>
      <c r="BK30" s="65">
        <v>1.6</v>
      </c>
      <c r="BL30" s="63">
        <v>6.8</v>
      </c>
      <c r="BM30" s="63">
        <v>1.8</v>
      </c>
      <c r="BN30" s="65">
        <v>13.5</v>
      </c>
      <c r="BO30" s="65">
        <v>1.6</v>
      </c>
      <c r="BP30" s="65">
        <v>59.4</v>
      </c>
      <c r="BQ30" s="65">
        <v>3.2</v>
      </c>
      <c r="BR30" s="63">
        <v>31.3</v>
      </c>
      <c r="BS30" s="63">
        <v>1.4</v>
      </c>
      <c r="BT30" s="64"/>
      <c r="BU30" s="64"/>
      <c r="BV30" s="64" t="s">
        <v>44</v>
      </c>
      <c r="BW30" s="64" t="s">
        <v>44</v>
      </c>
      <c r="BX30" s="64"/>
      <c r="BY30" s="64"/>
      <c r="BZ30" s="64"/>
      <c r="CA30" s="64"/>
      <c r="CB30" s="64"/>
      <c r="CC30" s="64"/>
      <c r="CD30" s="64">
        <v>0.43</v>
      </c>
      <c r="CE30" s="64">
        <v>0.17</v>
      </c>
      <c r="CF30" s="64">
        <v>0.71</v>
      </c>
      <c r="CG30" s="64">
        <v>0.11</v>
      </c>
      <c r="CH30" s="63">
        <v>1.33</v>
      </c>
      <c r="CI30" s="63">
        <v>0.23</v>
      </c>
      <c r="CJ30" s="63">
        <v>69.2</v>
      </c>
      <c r="CK30" s="63">
        <v>7.4</v>
      </c>
      <c r="CL30" s="64"/>
      <c r="CM30" s="64"/>
      <c r="CN30" s="64"/>
      <c r="CO30" s="64"/>
      <c r="CP30" s="64"/>
      <c r="CQ30" s="64"/>
      <c r="CR30" s="64"/>
      <c r="CS30" s="64"/>
      <c r="CT30" s="64"/>
      <c r="CU30" s="64"/>
      <c r="CV30" s="64"/>
      <c r="CW30" s="64"/>
      <c r="CX30" s="64"/>
      <c r="CY30" s="64"/>
      <c r="CZ30" s="64"/>
      <c r="DA30" s="64"/>
      <c r="DB30" s="64"/>
      <c r="DC30" s="64"/>
      <c r="DD30" s="64"/>
      <c r="DE30" s="64"/>
      <c r="DF30" s="64"/>
      <c r="DG30" s="64"/>
      <c r="DH30" s="64"/>
      <c r="DI30" s="64"/>
      <c r="DJ30" s="64"/>
      <c r="DK30" s="64"/>
      <c r="DL30" s="64"/>
      <c r="DM30" s="64"/>
      <c r="DN30" s="64"/>
      <c r="DO30" s="64"/>
      <c r="DP30" s="64" t="s">
        <v>44</v>
      </c>
      <c r="DQ30" s="64" t="s">
        <v>44</v>
      </c>
      <c r="DR30" s="64" t="s">
        <v>44</v>
      </c>
      <c r="DS30" s="64" t="s">
        <v>44</v>
      </c>
      <c r="DT30" s="64"/>
      <c r="DU30" s="64"/>
      <c r="DV30" s="63">
        <v>10.28</v>
      </c>
      <c r="DW30" s="63">
        <v>0.67</v>
      </c>
      <c r="DX30" s="64"/>
      <c r="DY30" s="64"/>
      <c r="DZ30" s="64"/>
      <c r="EA30" s="64"/>
      <c r="EB30" s="64">
        <v>1.45</v>
      </c>
      <c r="EC30" s="64">
        <v>0.18</v>
      </c>
    </row>
    <row r="31" spans="1:133" x14ac:dyDescent="0.35">
      <c r="A31" s="63" t="s">
        <v>2</v>
      </c>
      <c r="B31" s="63" t="s">
        <v>195</v>
      </c>
      <c r="C31" s="63" t="s">
        <v>201</v>
      </c>
      <c r="D31" s="63"/>
      <c r="E31" s="64">
        <v>41.146700000000003</v>
      </c>
      <c r="F31" s="64">
        <v>1.72E-2</v>
      </c>
      <c r="G31" s="64">
        <v>34.907800000000002</v>
      </c>
      <c r="H31" s="64">
        <v>4.6901000000000002</v>
      </c>
      <c r="I31" s="64">
        <v>7.0599999999999996E-2</v>
      </c>
      <c r="J31" s="64">
        <v>3.9177</v>
      </c>
      <c r="K31" s="64">
        <v>0.2286</v>
      </c>
      <c r="L31" s="64">
        <v>0.18179999999999999</v>
      </c>
      <c r="M31" s="64">
        <v>2.2320000000000002</v>
      </c>
      <c r="N31" s="64">
        <v>87.392499999999998</v>
      </c>
      <c r="P31" s="64">
        <v>3.7004199385838854</v>
      </c>
      <c r="Q31" s="64">
        <v>1.3524945746881656E-3</v>
      </c>
      <c r="R31" s="64">
        <v>3.6999031700329272</v>
      </c>
      <c r="S31" s="64">
        <v>0.33345222226988924</v>
      </c>
      <c r="T31" s="64">
        <v>5.2642780617307454E-3</v>
      </c>
      <c r="U31" s="64">
        <v>0.29857716706169923</v>
      </c>
      <c r="V31" s="64">
        <v>3.0833382348505134E-2</v>
      </c>
      <c r="W31" s="64">
        <v>1.7342629231355065E-2</v>
      </c>
      <c r="X31" s="64">
        <v>0.38880917705067464</v>
      </c>
      <c r="Y31" s="64"/>
      <c r="Z31" s="65">
        <v>1455</v>
      </c>
      <c r="AA31" s="65">
        <v>45</v>
      </c>
      <c r="AB31" s="65">
        <v>28.1</v>
      </c>
      <c r="AC31" s="65">
        <v>3.1</v>
      </c>
      <c r="AD31" s="65">
        <v>4220</v>
      </c>
      <c r="AE31" s="65">
        <v>190</v>
      </c>
      <c r="AF31" s="65">
        <v>39600</v>
      </c>
      <c r="AG31" s="65">
        <v>1300</v>
      </c>
      <c r="AH31" s="65">
        <v>338000</v>
      </c>
      <c r="AI31" s="65">
        <v>14000</v>
      </c>
      <c r="AP31" s="64" t="s">
        <v>44</v>
      </c>
      <c r="AQ31" s="64" t="s">
        <v>44</v>
      </c>
      <c r="AR31" s="63">
        <v>5.6</v>
      </c>
      <c r="AS31" s="63">
        <v>2.1</v>
      </c>
      <c r="AT31" s="63">
        <v>0.72</v>
      </c>
      <c r="AU31" s="63">
        <v>0.13</v>
      </c>
      <c r="AV31" s="65" t="s">
        <v>44</v>
      </c>
      <c r="AW31" s="65" t="s">
        <v>44</v>
      </c>
      <c r="AX31" s="65">
        <v>602</v>
      </c>
      <c r="AY31" s="65">
        <v>24</v>
      </c>
      <c r="BB31" s="63">
        <v>12.63</v>
      </c>
      <c r="BC31" s="63">
        <v>0.83</v>
      </c>
      <c r="BD31" s="65">
        <v>34.9</v>
      </c>
      <c r="BE31" s="65">
        <v>2.5</v>
      </c>
      <c r="BF31" s="65" t="s">
        <v>44</v>
      </c>
      <c r="BG31" s="65" t="s">
        <v>44</v>
      </c>
      <c r="BH31" s="65">
        <v>195.3</v>
      </c>
      <c r="BI31" s="65">
        <v>9.8000000000000007</v>
      </c>
      <c r="BJ31" s="65">
        <v>21.4</v>
      </c>
      <c r="BK31" s="65">
        <v>1.4</v>
      </c>
      <c r="BL31" s="63" t="s">
        <v>44</v>
      </c>
      <c r="BM31" s="63" t="s">
        <v>44</v>
      </c>
      <c r="BN31" s="65">
        <v>75.400000000000006</v>
      </c>
      <c r="BO31" s="65">
        <v>3.4</v>
      </c>
      <c r="BP31" s="65">
        <v>29.4</v>
      </c>
      <c r="BQ31" s="65">
        <v>1.4</v>
      </c>
      <c r="BR31" s="63">
        <v>7.09</v>
      </c>
      <c r="BS31" s="63">
        <v>0.5</v>
      </c>
      <c r="BT31" s="64"/>
      <c r="BU31" s="64"/>
      <c r="BV31" s="64" t="s">
        <v>44</v>
      </c>
      <c r="BW31" s="64" t="s">
        <v>44</v>
      </c>
      <c r="BX31" s="64"/>
      <c r="BY31" s="64"/>
      <c r="BZ31" s="64"/>
      <c r="CA31" s="64"/>
      <c r="CB31" s="64"/>
      <c r="CC31" s="64"/>
      <c r="CD31" s="64" t="s">
        <v>44</v>
      </c>
      <c r="CE31" s="64" t="s">
        <v>44</v>
      </c>
      <c r="CF31" s="64">
        <v>0.14599999999999999</v>
      </c>
      <c r="CG31" s="64">
        <v>5.2999999999999999E-2</v>
      </c>
      <c r="CH31" s="63">
        <v>9.36</v>
      </c>
      <c r="CI31" s="63">
        <v>0.42</v>
      </c>
      <c r="CJ31" s="63">
        <v>90</v>
      </c>
      <c r="CK31" s="63">
        <v>18</v>
      </c>
      <c r="CL31" s="64"/>
      <c r="CM31" s="64"/>
      <c r="CN31" s="64"/>
      <c r="CO31" s="64"/>
      <c r="CP31" s="64"/>
      <c r="CQ31" s="64"/>
      <c r="CR31" s="64"/>
      <c r="CS31" s="64"/>
      <c r="CT31" s="64"/>
      <c r="CU31" s="64"/>
      <c r="CV31" s="64"/>
      <c r="CW31" s="64"/>
      <c r="CX31" s="64"/>
      <c r="CY31" s="64"/>
      <c r="CZ31" s="64"/>
      <c r="DA31" s="64"/>
      <c r="DB31" s="64"/>
      <c r="DC31" s="64"/>
      <c r="DD31" s="64"/>
      <c r="DE31" s="64"/>
      <c r="DF31" s="64"/>
      <c r="DG31" s="64"/>
      <c r="DH31" s="64"/>
      <c r="DI31" s="64"/>
      <c r="DJ31" s="64"/>
      <c r="DK31" s="64"/>
      <c r="DL31" s="64"/>
      <c r="DM31" s="64"/>
      <c r="DN31" s="64"/>
      <c r="DO31" s="64"/>
      <c r="DP31" s="64" t="s">
        <v>44</v>
      </c>
      <c r="DQ31" s="64" t="s">
        <v>44</v>
      </c>
      <c r="DR31" s="64" t="s">
        <v>44</v>
      </c>
      <c r="DS31" s="64" t="s">
        <v>44</v>
      </c>
      <c r="DT31" s="64"/>
      <c r="DU31" s="64"/>
      <c r="DV31" s="63">
        <v>1.84</v>
      </c>
      <c r="DW31" s="63">
        <v>0.16</v>
      </c>
      <c r="DX31" s="64"/>
      <c r="DY31" s="64"/>
      <c r="DZ31" s="64"/>
      <c r="EA31" s="64"/>
      <c r="EB31" s="64">
        <v>0.68</v>
      </c>
      <c r="EC31" s="64">
        <v>9.9000000000000005E-2</v>
      </c>
    </row>
    <row r="32" spans="1:133" x14ac:dyDescent="0.35">
      <c r="A32" s="63" t="s">
        <v>2</v>
      </c>
      <c r="B32" s="63" t="s">
        <v>195</v>
      </c>
      <c r="C32" s="63" t="s">
        <v>202</v>
      </c>
      <c r="D32" s="63"/>
      <c r="E32" s="64">
        <v>40.747500000000002</v>
      </c>
      <c r="F32" s="64">
        <v>1.29E-2</v>
      </c>
      <c r="G32" s="64">
        <v>34.227200000000003</v>
      </c>
      <c r="H32" s="64">
        <v>5.0067000000000004</v>
      </c>
      <c r="I32" s="64">
        <v>7.4800000000000005E-2</v>
      </c>
      <c r="J32" s="64">
        <v>3.8098000000000001</v>
      </c>
      <c r="K32" s="64">
        <v>0.25290000000000001</v>
      </c>
      <c r="L32" s="64">
        <v>0.2039</v>
      </c>
      <c r="M32" s="64">
        <v>2.1684999999999999</v>
      </c>
      <c r="N32" s="64">
        <v>86.504199999999997</v>
      </c>
      <c r="P32" s="64">
        <v>3.7058147047515142</v>
      </c>
      <c r="Q32" s="64">
        <v>6.8388086196539792E-4</v>
      </c>
      <c r="R32" s="64">
        <v>3.6687855176499387</v>
      </c>
      <c r="S32" s="64">
        <v>0.36022463803163973</v>
      </c>
      <c r="T32" s="64">
        <v>5.3237019739055345E-3</v>
      </c>
      <c r="U32" s="64">
        <v>0.29347453024123182</v>
      </c>
      <c r="V32" s="64">
        <v>3.3892862946725999E-2</v>
      </c>
      <c r="W32" s="64">
        <v>1.9487105858479563E-2</v>
      </c>
      <c r="X32" s="64">
        <v>0.38261878846066755</v>
      </c>
      <c r="Y32" s="64"/>
      <c r="Z32" s="65">
        <v>786</v>
      </c>
      <c r="AA32" s="65">
        <v>43</v>
      </c>
      <c r="AB32" s="65">
        <v>31.6</v>
      </c>
      <c r="AC32" s="65">
        <v>3.1</v>
      </c>
      <c r="AD32" s="65">
        <v>9360</v>
      </c>
      <c r="AE32" s="65">
        <v>420</v>
      </c>
      <c r="AF32" s="65">
        <v>38300</v>
      </c>
      <c r="AG32" s="65">
        <v>1500</v>
      </c>
      <c r="AH32" s="65">
        <v>337000</v>
      </c>
      <c r="AI32" s="65">
        <v>14000</v>
      </c>
      <c r="AP32" s="64">
        <v>0.97</v>
      </c>
      <c r="AQ32" s="64">
        <v>0.33</v>
      </c>
      <c r="AR32" s="63">
        <v>5.3</v>
      </c>
      <c r="AS32" s="63">
        <v>1.8</v>
      </c>
      <c r="AT32" s="63">
        <v>5.08</v>
      </c>
      <c r="AU32" s="63">
        <v>0.44</v>
      </c>
      <c r="AV32" s="65" t="s">
        <v>44</v>
      </c>
      <c r="AW32" s="65" t="s">
        <v>44</v>
      </c>
      <c r="AX32" s="65">
        <v>332</v>
      </c>
      <c r="AY32" s="65">
        <v>18</v>
      </c>
      <c r="BB32" s="63">
        <v>5.79</v>
      </c>
      <c r="BC32" s="63">
        <v>0.55000000000000004</v>
      </c>
      <c r="BD32" s="65">
        <v>34.1</v>
      </c>
      <c r="BE32" s="65">
        <v>2.4</v>
      </c>
      <c r="BF32" s="65">
        <v>2.08</v>
      </c>
      <c r="BG32" s="65">
        <v>0.9</v>
      </c>
      <c r="BH32" s="65">
        <v>136.5</v>
      </c>
      <c r="BI32" s="65">
        <v>7.8</v>
      </c>
      <c r="BJ32" s="65">
        <v>39.4</v>
      </c>
      <c r="BK32" s="65">
        <v>1.7</v>
      </c>
      <c r="BL32" s="63" t="s">
        <v>44</v>
      </c>
      <c r="BM32" s="63" t="s">
        <v>44</v>
      </c>
      <c r="BN32" s="65">
        <v>50.8</v>
      </c>
      <c r="BO32" s="65">
        <v>6.4</v>
      </c>
      <c r="BP32" s="65">
        <v>51.6</v>
      </c>
      <c r="BQ32" s="65">
        <v>2.9</v>
      </c>
      <c r="BR32" s="63">
        <v>20.5</v>
      </c>
      <c r="BS32" s="63">
        <v>1.7</v>
      </c>
      <c r="BT32" s="64"/>
      <c r="BU32" s="64"/>
      <c r="BV32" s="64" t="s">
        <v>44</v>
      </c>
      <c r="BW32" s="64" t="s">
        <v>44</v>
      </c>
      <c r="BX32" s="64"/>
      <c r="BY32" s="64"/>
      <c r="BZ32" s="64"/>
      <c r="CA32" s="64"/>
      <c r="CB32" s="64"/>
      <c r="CC32" s="64"/>
      <c r="CD32" s="64" t="s">
        <v>44</v>
      </c>
      <c r="CE32" s="64" t="s">
        <v>44</v>
      </c>
      <c r="CF32" s="64">
        <v>0.42</v>
      </c>
      <c r="CG32" s="64">
        <v>0.1</v>
      </c>
      <c r="CH32" s="63">
        <v>3.98</v>
      </c>
      <c r="CI32" s="63">
        <v>0.43</v>
      </c>
      <c r="CJ32" s="63">
        <v>90.4</v>
      </c>
      <c r="CK32" s="63">
        <v>5.2</v>
      </c>
      <c r="CL32" s="64"/>
      <c r="CM32" s="64"/>
      <c r="CN32" s="64"/>
      <c r="CO32" s="64"/>
      <c r="CP32" s="64"/>
      <c r="CQ32" s="64"/>
      <c r="CR32" s="64"/>
      <c r="CS32" s="64"/>
      <c r="CT32" s="64"/>
      <c r="CU32" s="64"/>
      <c r="CV32" s="64"/>
      <c r="CW32" s="64"/>
      <c r="CX32" s="64"/>
      <c r="CY32" s="64"/>
      <c r="CZ32" s="64"/>
      <c r="DA32" s="64"/>
      <c r="DB32" s="64"/>
      <c r="DC32" s="64"/>
      <c r="DD32" s="64"/>
      <c r="DE32" s="64"/>
      <c r="DF32" s="64"/>
      <c r="DG32" s="64"/>
      <c r="DH32" s="64"/>
      <c r="DI32" s="64"/>
      <c r="DJ32" s="64"/>
      <c r="DK32" s="64"/>
      <c r="DL32" s="64"/>
      <c r="DM32" s="64"/>
      <c r="DN32" s="64"/>
      <c r="DO32" s="64"/>
      <c r="DP32" s="64" t="s">
        <v>44</v>
      </c>
      <c r="DQ32" s="64" t="s">
        <v>44</v>
      </c>
      <c r="DR32" s="64" t="s">
        <v>44</v>
      </c>
      <c r="DS32" s="64" t="s">
        <v>44</v>
      </c>
      <c r="DT32" s="64"/>
      <c r="DU32" s="64"/>
      <c r="DV32" s="63">
        <v>5.56</v>
      </c>
      <c r="DW32" s="63">
        <v>0.52</v>
      </c>
      <c r="DX32" s="64"/>
      <c r="DY32" s="64"/>
      <c r="DZ32" s="64"/>
      <c r="EA32" s="64"/>
      <c r="EB32" s="64">
        <v>0.8</v>
      </c>
      <c r="EC32" s="64">
        <v>0.12</v>
      </c>
    </row>
    <row r="33" spans="1:133" x14ac:dyDescent="0.35">
      <c r="A33" s="63" t="s">
        <v>2</v>
      </c>
      <c r="B33" s="63" t="s">
        <v>195</v>
      </c>
      <c r="C33" s="63" t="s">
        <v>203</v>
      </c>
      <c r="D33" s="63"/>
      <c r="E33" s="64">
        <v>40.159100000000002</v>
      </c>
      <c r="F33" s="64">
        <v>6.7999999999999996E-3</v>
      </c>
      <c r="G33" s="64">
        <v>36.969900000000003</v>
      </c>
      <c r="H33" s="64">
        <v>3.2587000000000002</v>
      </c>
      <c r="I33" s="64">
        <v>3.32E-2</v>
      </c>
      <c r="J33" s="64">
        <v>1.6941999999999999</v>
      </c>
      <c r="K33" s="64">
        <v>0.6179</v>
      </c>
      <c r="L33" s="64">
        <v>0.4355</v>
      </c>
      <c r="M33" s="64">
        <v>0.76819999999999999</v>
      </c>
      <c r="N33" s="64">
        <v>83.9435</v>
      </c>
      <c r="P33" s="64">
        <v>3.6709758579562242</v>
      </c>
      <c r="Q33" s="64">
        <v>6.8740420972086521E-4</v>
      </c>
      <c r="R33" s="64">
        <v>3.9828744035122594</v>
      </c>
      <c r="S33" s="64">
        <v>0.23560528323911334</v>
      </c>
      <c r="T33" s="64">
        <v>2.2933412727003215E-3</v>
      </c>
      <c r="U33" s="64">
        <v>0.13084703384544799</v>
      </c>
      <c r="V33" s="64">
        <v>8.4487347069848909E-2</v>
      </c>
      <c r="W33" s="64">
        <v>4.3092507137244697E-2</v>
      </c>
      <c r="X33" s="64">
        <v>0.13646743243161955</v>
      </c>
      <c r="Y33" s="64"/>
      <c r="Z33" s="65">
        <v>598</v>
      </c>
      <c r="AA33" s="65">
        <v>29</v>
      </c>
      <c r="AB33" s="65">
        <v>26.3</v>
      </c>
      <c r="AC33" s="65">
        <v>2.8</v>
      </c>
      <c r="AD33" s="65">
        <v>10470</v>
      </c>
      <c r="AE33" s="65">
        <v>500</v>
      </c>
      <c r="AF33" s="65">
        <v>31700</v>
      </c>
      <c r="AG33" s="65">
        <v>1100</v>
      </c>
      <c r="AH33" s="65">
        <v>262000</v>
      </c>
      <c r="AI33" s="65">
        <v>11000</v>
      </c>
      <c r="AP33" s="64">
        <v>1.75</v>
      </c>
      <c r="AQ33" s="64">
        <v>0.36</v>
      </c>
      <c r="AR33" s="63">
        <v>5.4</v>
      </c>
      <c r="AS33" s="63">
        <v>2</v>
      </c>
      <c r="AT33" s="63">
        <v>12.8</v>
      </c>
      <c r="AU33" s="63">
        <v>2</v>
      </c>
      <c r="AV33" s="65" t="s">
        <v>44</v>
      </c>
      <c r="AW33" s="65" t="s">
        <v>44</v>
      </c>
      <c r="AX33" s="65">
        <v>457</v>
      </c>
      <c r="AY33" s="65">
        <v>17</v>
      </c>
      <c r="BB33" s="63">
        <v>7.15</v>
      </c>
      <c r="BC33" s="63">
        <v>0.68</v>
      </c>
      <c r="BD33" s="65">
        <v>43.3</v>
      </c>
      <c r="BE33" s="65">
        <v>6.3</v>
      </c>
      <c r="BF33" s="65">
        <v>3.1</v>
      </c>
      <c r="BG33" s="65">
        <v>1</v>
      </c>
      <c r="BH33" s="65">
        <v>112.8</v>
      </c>
      <c r="BI33" s="65">
        <v>9.3000000000000007</v>
      </c>
      <c r="BJ33" s="65">
        <v>30.6</v>
      </c>
      <c r="BK33" s="65">
        <v>1.8</v>
      </c>
      <c r="BL33" s="63" t="s">
        <v>44</v>
      </c>
      <c r="BM33" s="63" t="s">
        <v>44</v>
      </c>
      <c r="BN33" s="65">
        <v>78</v>
      </c>
      <c r="BO33" s="65">
        <v>11</v>
      </c>
      <c r="BP33" s="65">
        <v>342</v>
      </c>
      <c r="BQ33" s="65">
        <v>68</v>
      </c>
      <c r="BR33" s="63">
        <v>20.85</v>
      </c>
      <c r="BS33" s="63">
        <v>0.97</v>
      </c>
      <c r="BT33" s="64"/>
      <c r="BU33" s="64"/>
      <c r="BV33" s="64" t="s">
        <v>44</v>
      </c>
      <c r="BW33" s="64" t="s">
        <v>44</v>
      </c>
      <c r="BX33" s="64"/>
      <c r="BY33" s="64"/>
      <c r="BZ33" s="64"/>
      <c r="CA33" s="64"/>
      <c r="CB33" s="64"/>
      <c r="CC33" s="64"/>
      <c r="CD33" s="64" t="s">
        <v>44</v>
      </c>
      <c r="CE33" s="64" t="s">
        <v>44</v>
      </c>
      <c r="CF33" s="64">
        <v>0.54</v>
      </c>
      <c r="CG33" s="64">
        <v>0.12</v>
      </c>
      <c r="CH33" s="63">
        <v>4.37</v>
      </c>
      <c r="CI33" s="63">
        <v>0.65</v>
      </c>
      <c r="CJ33" s="63">
        <v>4030</v>
      </c>
      <c r="CK33" s="63">
        <v>950</v>
      </c>
      <c r="CL33" s="64"/>
      <c r="CM33" s="64"/>
      <c r="CN33" s="64"/>
      <c r="CO33" s="64"/>
      <c r="CP33" s="64"/>
      <c r="CQ33" s="64"/>
      <c r="CR33" s="64"/>
      <c r="CS33" s="64"/>
      <c r="CT33" s="64"/>
      <c r="CU33" s="64"/>
      <c r="CV33" s="64"/>
      <c r="CW33" s="64"/>
      <c r="CX33" s="64"/>
      <c r="CY33" s="64"/>
      <c r="CZ33" s="64"/>
      <c r="DA33" s="64"/>
      <c r="DB33" s="64"/>
      <c r="DC33" s="64"/>
      <c r="DD33" s="64"/>
      <c r="DE33" s="64"/>
      <c r="DF33" s="64"/>
      <c r="DG33" s="64"/>
      <c r="DH33" s="64"/>
      <c r="DI33" s="64"/>
      <c r="DJ33" s="64"/>
      <c r="DK33" s="64"/>
      <c r="DL33" s="64"/>
      <c r="DM33" s="64"/>
      <c r="DN33" s="64"/>
      <c r="DO33" s="64"/>
      <c r="DP33" s="64" t="s">
        <v>44</v>
      </c>
      <c r="DQ33" s="64" t="s">
        <v>44</v>
      </c>
      <c r="DR33" s="64" t="s">
        <v>44</v>
      </c>
      <c r="DS33" s="64" t="s">
        <v>44</v>
      </c>
      <c r="DT33" s="64"/>
      <c r="DU33" s="64"/>
      <c r="DV33" s="63">
        <v>3.88</v>
      </c>
      <c r="DW33" s="63">
        <v>0.28999999999999998</v>
      </c>
      <c r="DX33" s="64"/>
      <c r="DY33" s="64"/>
      <c r="DZ33" s="64"/>
      <c r="EA33" s="64"/>
      <c r="EB33" s="64">
        <v>1.17</v>
      </c>
      <c r="EC33" s="64">
        <v>0.14000000000000001</v>
      </c>
    </row>
    <row r="34" spans="1:133" x14ac:dyDescent="0.35">
      <c r="A34" s="63"/>
      <c r="B34" s="63"/>
      <c r="C34" s="63"/>
      <c r="D34" s="63"/>
      <c r="Y34" s="64"/>
      <c r="AP34" s="64"/>
      <c r="AQ34" s="64"/>
      <c r="BT34" s="64"/>
      <c r="BU34" s="64"/>
      <c r="BV34" s="64"/>
      <c r="BW34" s="64"/>
      <c r="BX34" s="64"/>
      <c r="BY34" s="64"/>
      <c r="BZ34" s="64"/>
      <c r="CA34" s="64"/>
      <c r="CB34" s="64"/>
      <c r="CC34" s="64"/>
      <c r="CD34" s="64"/>
      <c r="CE34" s="64"/>
      <c r="CF34" s="64"/>
      <c r="CG34" s="64"/>
      <c r="CL34" s="64"/>
      <c r="CM34" s="64"/>
      <c r="CN34" s="64"/>
      <c r="CO34" s="64"/>
      <c r="CP34" s="64"/>
      <c r="CQ34" s="64"/>
      <c r="CR34" s="64"/>
      <c r="CS34" s="64"/>
      <c r="CT34" s="64"/>
      <c r="CU34" s="64"/>
      <c r="CV34" s="64"/>
      <c r="CW34" s="64"/>
      <c r="CX34" s="64"/>
      <c r="CY34" s="64"/>
      <c r="CZ34" s="64"/>
      <c r="DA34" s="64"/>
      <c r="DB34" s="64"/>
      <c r="DC34" s="64"/>
      <c r="DD34" s="64"/>
      <c r="DE34" s="64"/>
      <c r="DF34" s="64"/>
      <c r="DG34" s="64"/>
      <c r="DH34" s="64"/>
      <c r="DI34" s="64"/>
      <c r="DJ34" s="64"/>
      <c r="DK34" s="64"/>
      <c r="DL34" s="64"/>
      <c r="DM34" s="64"/>
      <c r="DN34" s="64"/>
      <c r="DO34" s="64"/>
      <c r="DP34" s="64"/>
      <c r="DQ34" s="64"/>
      <c r="DR34" s="64"/>
      <c r="DS34" s="64"/>
      <c r="DT34" s="64"/>
      <c r="DU34" s="64"/>
      <c r="DX34" s="64"/>
      <c r="DY34" s="64"/>
      <c r="DZ34" s="64"/>
      <c r="EA34" s="64"/>
      <c r="EB34" s="64"/>
      <c r="EC34" s="64"/>
    </row>
    <row r="35" spans="1:133" x14ac:dyDescent="0.35">
      <c r="A35" s="63" t="s">
        <v>4</v>
      </c>
      <c r="B35" s="63" t="s">
        <v>171</v>
      </c>
      <c r="C35" s="63" t="s">
        <v>208</v>
      </c>
      <c r="D35" s="63"/>
      <c r="E35" s="64">
        <v>40.592599999999997</v>
      </c>
      <c r="F35" s="64">
        <v>2.64E-2</v>
      </c>
      <c r="G35" s="64">
        <v>29.136700000000001</v>
      </c>
      <c r="H35" s="64">
        <v>10.4587</v>
      </c>
      <c r="I35" s="64">
        <v>4.82E-2</v>
      </c>
      <c r="J35" s="64">
        <v>3.8102999999999998</v>
      </c>
      <c r="K35" s="64">
        <v>4.4649999999999999</v>
      </c>
      <c r="L35" s="64">
        <v>0.39989999999999998</v>
      </c>
      <c r="M35" s="64">
        <v>6.6500000000000004E-2</v>
      </c>
      <c r="N35" s="64">
        <v>89.004300000000015</v>
      </c>
      <c r="P35" s="64">
        <v>4.7939977973896237</v>
      </c>
      <c r="Q35" s="64">
        <v>2.3453147092252625E-3</v>
      </c>
      <c r="R35" s="64">
        <v>4.0552853258119788</v>
      </c>
      <c r="S35" s="64">
        <v>1.0329808419839341</v>
      </c>
      <c r="T35" s="64">
        <v>4.820995643354504E-3</v>
      </c>
      <c r="U35" s="64">
        <v>0.67086480664159764</v>
      </c>
      <c r="V35" s="64">
        <v>0.56492961638426031</v>
      </c>
      <c r="W35" s="64">
        <v>9.1561039120324872E-2</v>
      </c>
      <c r="X35" s="64">
        <v>1.0018013742052006E-2</v>
      </c>
      <c r="Y35" s="64"/>
      <c r="Z35" s="65">
        <v>1607</v>
      </c>
      <c r="AA35" s="65">
        <v>99</v>
      </c>
      <c r="AB35" s="65">
        <v>17.100000000000001</v>
      </c>
      <c r="AC35" s="65">
        <v>1.6</v>
      </c>
      <c r="AD35" s="65">
        <v>1478</v>
      </c>
      <c r="AE35" s="65">
        <v>67</v>
      </c>
      <c r="AF35" s="65">
        <v>27300</v>
      </c>
      <c r="AG35" s="65">
        <v>1400</v>
      </c>
      <c r="AH35" s="65">
        <v>235000</v>
      </c>
      <c r="AI35" s="65">
        <v>13000</v>
      </c>
      <c r="AJ35" s="65">
        <v>339</v>
      </c>
      <c r="AK35" s="65">
        <v>17</v>
      </c>
      <c r="AL35" s="65">
        <v>9120</v>
      </c>
      <c r="AM35" s="65">
        <v>390</v>
      </c>
      <c r="AN35" s="65">
        <v>2410</v>
      </c>
      <c r="AO35" s="65">
        <v>240</v>
      </c>
      <c r="AP35" s="64">
        <v>8.99</v>
      </c>
      <c r="AQ35" s="64">
        <v>0.7</v>
      </c>
      <c r="AR35" s="63">
        <v>10.5</v>
      </c>
      <c r="AS35" s="63">
        <v>2.2000000000000002</v>
      </c>
      <c r="AT35" s="63">
        <v>2.11</v>
      </c>
      <c r="AU35" s="63">
        <v>0.22</v>
      </c>
      <c r="AV35" s="65" t="s">
        <v>44</v>
      </c>
      <c r="AW35" s="65" t="s">
        <v>44</v>
      </c>
      <c r="AX35" s="65">
        <v>579</v>
      </c>
      <c r="AY35" s="65">
        <v>34</v>
      </c>
      <c r="AZ35" s="65">
        <v>31700</v>
      </c>
      <c r="BA35" s="65">
        <v>2200</v>
      </c>
      <c r="BB35" s="63">
        <v>44.8</v>
      </c>
      <c r="BC35" s="63">
        <v>2.5</v>
      </c>
      <c r="BD35" s="65">
        <v>391</v>
      </c>
      <c r="BE35" s="65">
        <v>17</v>
      </c>
      <c r="BF35" s="65">
        <v>187.3</v>
      </c>
      <c r="BG35" s="65">
        <v>6.5</v>
      </c>
      <c r="BH35" s="65">
        <v>646</v>
      </c>
      <c r="BI35" s="65">
        <v>27</v>
      </c>
      <c r="BJ35" s="65">
        <v>22.3</v>
      </c>
      <c r="BK35" s="65">
        <v>1.2</v>
      </c>
      <c r="BL35" s="63">
        <v>1.31</v>
      </c>
      <c r="BM35" s="63">
        <v>0.24</v>
      </c>
      <c r="BN35" s="65">
        <v>52.2</v>
      </c>
      <c r="BO35" s="65">
        <v>3.5</v>
      </c>
      <c r="BP35" s="65">
        <v>15.84</v>
      </c>
      <c r="BQ35" s="65">
        <v>0.99</v>
      </c>
      <c r="BR35" s="63">
        <v>0.871</v>
      </c>
      <c r="BS35" s="63">
        <v>8.6999999999999994E-2</v>
      </c>
      <c r="BT35" s="64" t="s">
        <v>44</v>
      </c>
      <c r="BU35" s="64" t="s">
        <v>44</v>
      </c>
      <c r="BV35" s="64" t="s">
        <v>44</v>
      </c>
      <c r="BW35" s="64" t="s">
        <v>44</v>
      </c>
      <c r="BX35" s="64" t="s">
        <v>44</v>
      </c>
      <c r="BY35" s="64" t="s">
        <v>44</v>
      </c>
      <c r="BZ35" s="64" t="s">
        <v>44</v>
      </c>
      <c r="CA35" s="64" t="s">
        <v>44</v>
      </c>
      <c r="CB35" s="64" t="s">
        <v>44</v>
      </c>
      <c r="CC35" s="64" t="s">
        <v>44</v>
      </c>
      <c r="CD35" s="64">
        <v>0.92</v>
      </c>
      <c r="CE35" s="64">
        <v>0.12</v>
      </c>
      <c r="CF35" s="64">
        <v>0.186</v>
      </c>
      <c r="CG35" s="64">
        <v>3.3000000000000002E-2</v>
      </c>
      <c r="CH35" s="63">
        <v>9.3800000000000008</v>
      </c>
      <c r="CI35" s="63">
        <v>0.69</v>
      </c>
      <c r="CJ35" s="63">
        <v>103.6</v>
      </c>
      <c r="CK35" s="63">
        <v>7.3</v>
      </c>
      <c r="CL35" s="64" t="s">
        <v>44</v>
      </c>
      <c r="CM35" s="64" t="s">
        <v>44</v>
      </c>
      <c r="CN35" s="64">
        <v>0.56599999999999995</v>
      </c>
      <c r="CO35" s="64">
        <v>5.8000000000000003E-2</v>
      </c>
      <c r="CP35" s="64">
        <v>8.2000000000000003E-2</v>
      </c>
      <c r="CQ35" s="64">
        <v>1.6E-2</v>
      </c>
      <c r="CR35" s="64">
        <v>0.28000000000000003</v>
      </c>
      <c r="CS35" s="64">
        <v>7.9000000000000001E-2</v>
      </c>
      <c r="CT35" s="64" t="s">
        <v>44</v>
      </c>
      <c r="CU35" s="64" t="s">
        <v>44</v>
      </c>
      <c r="CV35" s="64" t="s">
        <v>44</v>
      </c>
      <c r="CW35" s="64" t="s">
        <v>44</v>
      </c>
      <c r="CX35" s="64">
        <v>0.157</v>
      </c>
      <c r="CY35" s="64">
        <v>5.5E-2</v>
      </c>
      <c r="CZ35" s="64" t="s">
        <v>44</v>
      </c>
      <c r="DA35" s="64" t="s">
        <v>44</v>
      </c>
      <c r="DB35" s="64" t="s">
        <v>44</v>
      </c>
      <c r="DC35" s="64" t="s">
        <v>44</v>
      </c>
      <c r="DD35" s="64" t="s">
        <v>44</v>
      </c>
      <c r="DE35" s="64" t="s">
        <v>44</v>
      </c>
      <c r="DF35" s="64" t="s">
        <v>44</v>
      </c>
      <c r="DG35" s="64" t="s">
        <v>44</v>
      </c>
      <c r="DH35" s="64" t="s">
        <v>44</v>
      </c>
      <c r="DI35" s="64" t="s">
        <v>44</v>
      </c>
      <c r="DJ35" s="64" t="s">
        <v>44</v>
      </c>
      <c r="DK35" s="64" t="s">
        <v>44</v>
      </c>
      <c r="DL35" s="64" t="s">
        <v>44</v>
      </c>
      <c r="DM35" s="64" t="s">
        <v>44</v>
      </c>
      <c r="DN35" s="64" t="s">
        <v>44</v>
      </c>
      <c r="DO35" s="64" t="s">
        <v>44</v>
      </c>
      <c r="DP35" s="64" t="s">
        <v>44</v>
      </c>
      <c r="DQ35" s="64" t="s">
        <v>44</v>
      </c>
      <c r="DR35" s="64" t="s">
        <v>44</v>
      </c>
      <c r="DS35" s="64" t="s">
        <v>44</v>
      </c>
      <c r="DT35" s="64" t="s">
        <v>44</v>
      </c>
      <c r="DU35" s="64" t="s">
        <v>44</v>
      </c>
      <c r="DV35" s="63">
        <v>11.87</v>
      </c>
      <c r="DW35" s="63">
        <v>0.93</v>
      </c>
      <c r="DX35" s="64" t="s">
        <v>44</v>
      </c>
      <c r="DY35" s="64" t="s">
        <v>44</v>
      </c>
      <c r="DZ35" s="64" t="s">
        <v>44</v>
      </c>
      <c r="EA35" s="64" t="s">
        <v>44</v>
      </c>
      <c r="EB35" s="64" t="s">
        <v>44</v>
      </c>
      <c r="EC35" s="64" t="s">
        <v>44</v>
      </c>
    </row>
    <row r="36" spans="1:133" x14ac:dyDescent="0.35">
      <c r="A36" s="63"/>
      <c r="B36" s="63"/>
      <c r="C36" s="63"/>
      <c r="D36" s="63"/>
      <c r="Y36" s="64"/>
      <c r="AP36" s="64"/>
      <c r="AQ36" s="64"/>
      <c r="BT36" s="64"/>
      <c r="BU36" s="64"/>
      <c r="BV36" s="64"/>
      <c r="BW36" s="64"/>
      <c r="BX36" s="64"/>
      <c r="BY36" s="64"/>
      <c r="BZ36" s="64"/>
      <c r="CA36" s="64"/>
      <c r="CB36" s="64"/>
      <c r="CC36" s="64"/>
      <c r="CD36" s="64"/>
      <c r="CE36" s="64"/>
      <c r="CF36" s="64"/>
      <c r="CG36" s="64"/>
      <c r="CL36" s="64"/>
      <c r="CM36" s="64"/>
      <c r="CN36" s="64"/>
      <c r="CO36" s="64"/>
      <c r="CP36" s="64"/>
      <c r="CQ36" s="64"/>
      <c r="CR36" s="64"/>
      <c r="CS36" s="64"/>
      <c r="CT36" s="64"/>
      <c r="CU36" s="64"/>
      <c r="CV36" s="64"/>
      <c r="CW36" s="64"/>
      <c r="CX36" s="64"/>
      <c r="CY36" s="64"/>
      <c r="CZ36" s="64"/>
      <c r="DA36" s="64"/>
      <c r="DB36" s="64"/>
      <c r="DC36" s="64"/>
      <c r="DD36" s="64"/>
      <c r="DE36" s="64"/>
      <c r="DF36" s="64"/>
      <c r="DG36" s="64"/>
      <c r="DH36" s="64"/>
      <c r="DI36" s="64"/>
      <c r="DJ36" s="64"/>
      <c r="DK36" s="64"/>
      <c r="DL36" s="64"/>
      <c r="DM36" s="64"/>
      <c r="DN36" s="64"/>
      <c r="DO36" s="64"/>
      <c r="DP36" s="64"/>
      <c r="DQ36" s="64"/>
      <c r="DR36" s="64"/>
      <c r="DS36" s="64"/>
      <c r="DT36" s="64"/>
      <c r="DU36" s="64"/>
      <c r="DX36" s="64"/>
      <c r="DY36" s="64"/>
      <c r="DZ36" s="64"/>
      <c r="EA36" s="64"/>
      <c r="EB36" s="64"/>
      <c r="EC36" s="64"/>
    </row>
    <row r="37" spans="1:133" x14ac:dyDescent="0.35">
      <c r="A37" s="63" t="s">
        <v>4</v>
      </c>
      <c r="B37" s="63" t="s">
        <v>195</v>
      </c>
      <c r="C37" s="63" t="s">
        <v>209</v>
      </c>
      <c r="D37" s="63"/>
      <c r="E37" s="64">
        <v>40.600200000000001</v>
      </c>
      <c r="F37" s="64">
        <v>2E-3</v>
      </c>
      <c r="G37" s="64">
        <v>37.627699999999997</v>
      </c>
      <c r="H37" s="64">
        <v>2.9512999999999998</v>
      </c>
      <c r="I37" s="64">
        <v>1.9E-3</v>
      </c>
      <c r="J37" s="64">
        <v>0.37659999999999999</v>
      </c>
      <c r="K37" s="64">
        <v>1.1031</v>
      </c>
      <c r="L37" s="64">
        <v>0.38030000000000003</v>
      </c>
      <c r="M37" s="64">
        <v>0.1263</v>
      </c>
      <c r="N37" s="64">
        <v>83.16940000000001</v>
      </c>
      <c r="P37" s="64">
        <v>3.6976690251442794</v>
      </c>
      <c r="Q37" s="64">
        <v>0</v>
      </c>
      <c r="R37" s="64">
        <v>4.0392018510848189</v>
      </c>
      <c r="S37" s="64">
        <v>0.21242401750370132</v>
      </c>
      <c r="T37" s="64">
        <v>0</v>
      </c>
      <c r="U37" s="64">
        <v>2.9313991093859827E-2</v>
      </c>
      <c r="V37" s="64">
        <v>0.14935055693303756</v>
      </c>
      <c r="W37" s="64">
        <v>3.7080609133149992E-2</v>
      </c>
      <c r="X37" s="64">
        <v>2.2955979337226175E-2</v>
      </c>
      <c r="Y37" s="64"/>
      <c r="Z37" s="65">
        <v>242</v>
      </c>
      <c r="AA37" s="65">
        <v>15</v>
      </c>
      <c r="AB37" s="65">
        <v>12.1</v>
      </c>
      <c r="AC37" s="65">
        <v>1.5</v>
      </c>
      <c r="AD37" s="65">
        <v>2350</v>
      </c>
      <c r="AE37" s="65">
        <v>99</v>
      </c>
      <c r="AF37" s="65">
        <v>8440</v>
      </c>
      <c r="AG37" s="65">
        <v>390</v>
      </c>
      <c r="AH37" s="65">
        <v>230000</v>
      </c>
      <c r="AI37" s="65">
        <v>16000</v>
      </c>
      <c r="AJ37" s="65">
        <v>2310</v>
      </c>
      <c r="AK37" s="65">
        <v>120</v>
      </c>
      <c r="AL37" s="65">
        <v>3250</v>
      </c>
      <c r="AM37" s="65">
        <v>160</v>
      </c>
      <c r="AN37" s="65">
        <v>3500</v>
      </c>
      <c r="AO37" s="65">
        <v>310</v>
      </c>
      <c r="AP37" s="64">
        <v>8.44</v>
      </c>
      <c r="AQ37" s="64">
        <v>0.67</v>
      </c>
      <c r="AR37" s="63">
        <v>22.6</v>
      </c>
      <c r="AS37" s="63">
        <v>3</v>
      </c>
      <c r="AT37" s="63">
        <v>21.6</v>
      </c>
      <c r="AU37" s="63">
        <v>3.4</v>
      </c>
      <c r="AV37" s="65">
        <v>5.08</v>
      </c>
      <c r="AW37" s="65">
        <v>0.94</v>
      </c>
      <c r="AX37" s="65">
        <v>109.4</v>
      </c>
      <c r="AY37" s="65">
        <v>8.1</v>
      </c>
      <c r="AZ37" s="65">
        <v>41300</v>
      </c>
      <c r="BA37" s="65">
        <v>3600</v>
      </c>
      <c r="BB37" s="63">
        <v>6.94</v>
      </c>
      <c r="BC37" s="63">
        <v>0.46</v>
      </c>
      <c r="BD37" s="65">
        <v>188</v>
      </c>
      <c r="BE37" s="65">
        <v>9.1999999999999993</v>
      </c>
      <c r="BF37" s="65">
        <v>99.1</v>
      </c>
      <c r="BG37" s="65">
        <v>9.3000000000000007</v>
      </c>
      <c r="BH37" s="65">
        <v>114</v>
      </c>
      <c r="BI37" s="65">
        <v>12</v>
      </c>
      <c r="BJ37" s="65">
        <v>18.13</v>
      </c>
      <c r="BK37" s="65">
        <v>0.85</v>
      </c>
      <c r="BL37" s="63">
        <v>4.92</v>
      </c>
      <c r="BM37" s="63">
        <v>0.43</v>
      </c>
      <c r="BN37" s="65">
        <v>8.59</v>
      </c>
      <c r="BO37" s="65">
        <v>0.75</v>
      </c>
      <c r="BP37" s="65">
        <v>27.2</v>
      </c>
      <c r="BQ37" s="65">
        <v>1.6</v>
      </c>
      <c r="BR37" s="63">
        <v>8</v>
      </c>
      <c r="BS37" s="63">
        <v>0.8</v>
      </c>
      <c r="BT37" s="64">
        <v>333</v>
      </c>
      <c r="BU37" s="64">
        <v>26</v>
      </c>
      <c r="BV37" s="64">
        <v>1.6</v>
      </c>
      <c r="BW37" s="64">
        <v>0.22</v>
      </c>
      <c r="BX37" s="64">
        <v>2.2000000000000002</v>
      </c>
      <c r="BY37" s="64">
        <v>0.34</v>
      </c>
      <c r="BZ37" s="64" t="s">
        <v>44</v>
      </c>
      <c r="CA37" s="64" t="s">
        <v>44</v>
      </c>
      <c r="CB37" s="64" t="s">
        <v>44</v>
      </c>
      <c r="CC37" s="64" t="s">
        <v>44</v>
      </c>
      <c r="CD37" s="64" t="s">
        <v>44</v>
      </c>
      <c r="CE37" s="64" t="s">
        <v>44</v>
      </c>
      <c r="CF37" s="64">
        <v>1.22</v>
      </c>
      <c r="CG37" s="64">
        <v>0.14000000000000001</v>
      </c>
      <c r="CH37" s="63">
        <v>0.9</v>
      </c>
      <c r="CI37" s="63">
        <v>0.11</v>
      </c>
      <c r="CJ37" s="63">
        <v>221</v>
      </c>
      <c r="CK37" s="63">
        <v>11</v>
      </c>
      <c r="CL37" s="64">
        <v>1.8</v>
      </c>
      <c r="CM37" s="64">
        <v>0.21</v>
      </c>
      <c r="CN37" s="64">
        <v>4.58</v>
      </c>
      <c r="CO37" s="64">
        <v>0.5</v>
      </c>
      <c r="CP37" s="64">
        <v>0.752</v>
      </c>
      <c r="CQ37" s="64">
        <v>8.5000000000000006E-2</v>
      </c>
      <c r="CR37" s="64">
        <v>3.36</v>
      </c>
      <c r="CS37" s="64">
        <v>0.41</v>
      </c>
      <c r="CT37" s="64">
        <v>1.18</v>
      </c>
      <c r="CU37" s="64">
        <v>0.19</v>
      </c>
      <c r="CV37" s="64">
        <v>0.53800000000000003</v>
      </c>
      <c r="CW37" s="64">
        <v>6.3E-2</v>
      </c>
      <c r="CX37" s="64">
        <v>1.56</v>
      </c>
      <c r="CY37" s="64">
        <v>0.19</v>
      </c>
      <c r="CZ37" s="64">
        <v>0.27900000000000003</v>
      </c>
      <c r="DA37" s="64">
        <v>3.2000000000000001E-2</v>
      </c>
      <c r="DB37" s="64">
        <v>1.72</v>
      </c>
      <c r="DC37" s="64">
        <v>0.2</v>
      </c>
      <c r="DD37" s="64">
        <v>0.312</v>
      </c>
      <c r="DE37" s="64">
        <v>3.6999999999999998E-2</v>
      </c>
      <c r="DF37" s="64">
        <v>0.9</v>
      </c>
      <c r="DG37" s="64">
        <v>0.1</v>
      </c>
      <c r="DH37" s="64" t="s">
        <v>44</v>
      </c>
      <c r="DI37" s="64" t="s">
        <v>44</v>
      </c>
      <c r="DJ37" s="64">
        <v>0.85</v>
      </c>
      <c r="DK37" s="64">
        <v>0.11</v>
      </c>
      <c r="DL37" s="64" t="s">
        <v>44</v>
      </c>
      <c r="DM37" s="64" t="s">
        <v>44</v>
      </c>
      <c r="DN37" s="64">
        <v>9.75</v>
      </c>
      <c r="DO37" s="64">
        <v>0.55000000000000004</v>
      </c>
      <c r="DP37" s="64" t="s">
        <v>44</v>
      </c>
      <c r="DQ37" s="64" t="s">
        <v>44</v>
      </c>
      <c r="DR37" s="64">
        <v>0.26400000000000001</v>
      </c>
      <c r="DS37" s="64">
        <v>5.5E-2</v>
      </c>
      <c r="DT37" s="64" t="s">
        <v>44</v>
      </c>
      <c r="DU37" s="64" t="s">
        <v>44</v>
      </c>
      <c r="DV37" s="63">
        <v>31.3</v>
      </c>
      <c r="DW37" s="63">
        <v>3.3</v>
      </c>
      <c r="DX37" s="64" t="s">
        <v>44</v>
      </c>
      <c r="DY37" s="64" t="s">
        <v>44</v>
      </c>
      <c r="DZ37" s="64" t="s">
        <v>44</v>
      </c>
      <c r="EA37" s="64" t="s">
        <v>44</v>
      </c>
      <c r="EB37" s="64">
        <v>17.899999999999999</v>
      </c>
      <c r="EC37" s="64">
        <v>2.2999999999999998</v>
      </c>
    </row>
    <row r="38" spans="1:133" x14ac:dyDescent="0.35">
      <c r="A38" s="63"/>
      <c r="B38" s="63"/>
      <c r="C38" s="63"/>
      <c r="D38" s="63"/>
      <c r="Y38" s="64"/>
      <c r="AP38" s="64"/>
      <c r="AQ38" s="64"/>
      <c r="BT38" s="64"/>
      <c r="BU38" s="64"/>
      <c r="BV38" s="64"/>
      <c r="BW38" s="64"/>
      <c r="BX38" s="64"/>
      <c r="BY38" s="64"/>
      <c r="BZ38" s="64"/>
      <c r="CA38" s="64"/>
      <c r="CB38" s="64"/>
      <c r="CC38" s="64"/>
      <c r="CD38" s="64"/>
      <c r="CE38" s="64"/>
      <c r="CF38" s="64"/>
      <c r="CG38" s="64"/>
      <c r="CL38" s="64"/>
      <c r="CM38" s="64"/>
      <c r="CN38" s="64"/>
      <c r="CO38" s="64"/>
      <c r="CP38" s="64"/>
      <c r="CQ38" s="64"/>
      <c r="CR38" s="64"/>
      <c r="CS38" s="64"/>
      <c r="CT38" s="64"/>
      <c r="CU38" s="64"/>
      <c r="CV38" s="64"/>
      <c r="CW38" s="64"/>
      <c r="CX38" s="64"/>
      <c r="CY38" s="64"/>
      <c r="CZ38" s="64"/>
      <c r="DA38" s="64"/>
      <c r="DB38" s="64"/>
      <c r="DC38" s="64"/>
      <c r="DD38" s="64"/>
      <c r="DE38" s="64"/>
      <c r="DF38" s="64"/>
      <c r="DG38" s="64"/>
      <c r="DH38" s="64"/>
      <c r="DI38" s="64"/>
      <c r="DJ38" s="64"/>
      <c r="DK38" s="64"/>
      <c r="DL38" s="64"/>
      <c r="DM38" s="64"/>
      <c r="DN38" s="64"/>
      <c r="DO38" s="64"/>
      <c r="DP38" s="64"/>
      <c r="DQ38" s="64"/>
      <c r="DR38" s="64"/>
      <c r="DS38" s="64"/>
      <c r="DT38" s="64"/>
      <c r="DU38" s="64"/>
      <c r="DX38" s="64"/>
      <c r="DY38" s="64"/>
      <c r="DZ38" s="64"/>
      <c r="EA38" s="64"/>
      <c r="EB38" s="64"/>
      <c r="EC38" s="64"/>
    </row>
    <row r="39" spans="1:133" x14ac:dyDescent="0.35">
      <c r="A39" s="63" t="s">
        <v>7</v>
      </c>
      <c r="B39" s="63" t="s">
        <v>171</v>
      </c>
      <c r="C39" s="63" t="s">
        <v>210</v>
      </c>
      <c r="D39" s="63"/>
      <c r="E39" s="64">
        <v>46.99</v>
      </c>
      <c r="G39" s="64">
        <v>32.26</v>
      </c>
      <c r="H39" s="64">
        <v>8.7899999999999991</v>
      </c>
      <c r="I39" s="64">
        <v>0.32</v>
      </c>
      <c r="J39" s="64">
        <v>7.32</v>
      </c>
      <c r="L39" s="64">
        <v>0.24</v>
      </c>
      <c r="N39" s="64">
        <v>95.9</v>
      </c>
      <c r="P39" s="64">
        <v>4.9665489323648542</v>
      </c>
      <c r="Q39" s="64">
        <v>0</v>
      </c>
      <c r="R39" s="64">
        <v>4.066103153350479</v>
      </c>
      <c r="S39" s="64">
        <v>0.77756671917250963</v>
      </c>
      <c r="T39" s="64">
        <v>3.059733965253543E-2</v>
      </c>
      <c r="U39" s="64">
        <v>1.1595833464195242</v>
      </c>
      <c r="V39" s="64">
        <v>0</v>
      </c>
      <c r="W39" s="64">
        <v>0</v>
      </c>
      <c r="X39" s="64">
        <v>0</v>
      </c>
      <c r="Y39" s="64"/>
      <c r="Z39" s="65">
        <v>419</v>
      </c>
      <c r="AA39" s="65">
        <v>60</v>
      </c>
      <c r="AB39" s="65">
        <v>99</v>
      </c>
      <c r="AC39" s="65">
        <v>11</v>
      </c>
      <c r="AD39" s="65">
        <v>2910</v>
      </c>
      <c r="AE39" s="65">
        <v>200</v>
      </c>
      <c r="AF39" s="65">
        <v>60000</v>
      </c>
      <c r="AG39" s="65">
        <v>4800</v>
      </c>
      <c r="AH39" s="65">
        <v>272000</v>
      </c>
      <c r="AI39" s="65">
        <v>19000</v>
      </c>
      <c r="AJ39" s="65">
        <v>46</v>
      </c>
      <c r="AK39" s="65">
        <v>12</v>
      </c>
      <c r="AL39" s="65" t="s">
        <v>44</v>
      </c>
      <c r="AM39" s="65" t="s">
        <v>44</v>
      </c>
      <c r="AN39" s="65" t="s">
        <v>44</v>
      </c>
      <c r="AO39" s="65" t="s">
        <v>44</v>
      </c>
      <c r="AP39" s="64">
        <v>0.72</v>
      </c>
      <c r="AQ39" s="64">
        <v>0.2</v>
      </c>
      <c r="AR39" s="63" t="s">
        <v>44</v>
      </c>
      <c r="AS39" s="63" t="s">
        <v>44</v>
      </c>
      <c r="AT39" s="63" t="s">
        <v>44</v>
      </c>
      <c r="AU39" s="63" t="s">
        <v>44</v>
      </c>
      <c r="AV39" s="65" t="s">
        <v>44</v>
      </c>
      <c r="AW39" s="65" t="s">
        <v>44</v>
      </c>
      <c r="AX39" s="65">
        <v>2530</v>
      </c>
      <c r="AY39" s="65">
        <v>290</v>
      </c>
      <c r="AZ39" s="65">
        <v>81000</v>
      </c>
      <c r="BA39" s="65">
        <v>7200</v>
      </c>
      <c r="BB39" s="63">
        <v>8.1</v>
      </c>
      <c r="BC39" s="63">
        <v>1</v>
      </c>
      <c r="BD39" s="65">
        <v>4.3</v>
      </c>
      <c r="BE39" s="65">
        <v>1.5</v>
      </c>
      <c r="BF39" s="65" t="s">
        <v>44</v>
      </c>
      <c r="BG39" s="65" t="s">
        <v>44</v>
      </c>
      <c r="BH39" s="65">
        <v>126</v>
      </c>
      <c r="BI39" s="65">
        <v>11</v>
      </c>
      <c r="BJ39" s="65">
        <v>42.9</v>
      </c>
      <c r="BK39" s="65">
        <v>4.3</v>
      </c>
      <c r="BL39" s="63" t="s">
        <v>44</v>
      </c>
      <c r="BM39" s="63" t="s">
        <v>44</v>
      </c>
      <c r="BN39" s="65">
        <v>1.55</v>
      </c>
      <c r="BO39" s="65">
        <v>0.33</v>
      </c>
      <c r="BP39" s="65" t="s">
        <v>44</v>
      </c>
      <c r="BQ39" s="65" t="s">
        <v>44</v>
      </c>
      <c r="BR39" s="63" t="s">
        <v>44</v>
      </c>
      <c r="BS39" s="63" t="s">
        <v>44</v>
      </c>
      <c r="BT39" s="64" t="s">
        <v>44</v>
      </c>
      <c r="BU39" s="64" t="s">
        <v>44</v>
      </c>
      <c r="BV39" s="64" t="s">
        <v>44</v>
      </c>
      <c r="BW39" s="64" t="s">
        <v>44</v>
      </c>
      <c r="BX39" s="64" t="s">
        <v>44</v>
      </c>
      <c r="BY39" s="64" t="s">
        <v>44</v>
      </c>
      <c r="BZ39" s="64" t="s">
        <v>44</v>
      </c>
      <c r="CA39" s="64" t="s">
        <v>44</v>
      </c>
      <c r="CB39" s="64" t="s">
        <v>44</v>
      </c>
      <c r="CC39" s="64" t="s">
        <v>44</v>
      </c>
      <c r="CD39" s="64" t="s">
        <v>44</v>
      </c>
      <c r="CE39" s="64" t="s">
        <v>44</v>
      </c>
      <c r="CF39" s="64" t="s">
        <v>44</v>
      </c>
      <c r="CG39" s="64" t="s">
        <v>44</v>
      </c>
      <c r="CH39" s="63">
        <v>1.91</v>
      </c>
      <c r="CI39" s="63">
        <v>0.21</v>
      </c>
      <c r="CJ39" s="63" t="s">
        <v>44</v>
      </c>
      <c r="CK39" s="63" t="s">
        <v>44</v>
      </c>
      <c r="CL39" s="64" t="s">
        <v>44</v>
      </c>
      <c r="CM39" s="64" t="s">
        <v>44</v>
      </c>
      <c r="CN39" s="64" t="s">
        <v>44</v>
      </c>
      <c r="CO39" s="64" t="s">
        <v>44</v>
      </c>
      <c r="CP39" s="64" t="s">
        <v>44</v>
      </c>
      <c r="CQ39" s="64" t="s">
        <v>44</v>
      </c>
      <c r="CR39" s="64" t="s">
        <v>44</v>
      </c>
      <c r="CS39" s="64" t="s">
        <v>44</v>
      </c>
      <c r="CT39" s="64" t="s">
        <v>44</v>
      </c>
      <c r="CU39" s="64" t="s">
        <v>44</v>
      </c>
      <c r="CV39" s="64" t="s">
        <v>44</v>
      </c>
      <c r="CW39" s="64" t="s">
        <v>44</v>
      </c>
      <c r="CX39" s="64" t="s">
        <v>44</v>
      </c>
      <c r="CY39" s="64" t="s">
        <v>44</v>
      </c>
      <c r="CZ39" s="64" t="s">
        <v>44</v>
      </c>
      <c r="DA39" s="64" t="s">
        <v>44</v>
      </c>
      <c r="DB39" s="64" t="s">
        <v>44</v>
      </c>
      <c r="DC39" s="64" t="s">
        <v>44</v>
      </c>
      <c r="DD39" s="64" t="s">
        <v>44</v>
      </c>
      <c r="DE39" s="64" t="s">
        <v>44</v>
      </c>
      <c r="DF39" s="64" t="s">
        <v>44</v>
      </c>
      <c r="DG39" s="64" t="s">
        <v>44</v>
      </c>
      <c r="DH39" s="64" t="s">
        <v>44</v>
      </c>
      <c r="DI39" s="64" t="s">
        <v>44</v>
      </c>
      <c r="DJ39" s="64" t="s">
        <v>44</v>
      </c>
      <c r="DK39" s="64" t="s">
        <v>44</v>
      </c>
      <c r="DL39" s="64" t="s">
        <v>44</v>
      </c>
      <c r="DM39" s="64" t="s">
        <v>44</v>
      </c>
      <c r="DN39" s="64" t="s">
        <v>44</v>
      </c>
      <c r="DO39" s="64" t="s">
        <v>44</v>
      </c>
      <c r="DP39" s="64" t="s">
        <v>44</v>
      </c>
      <c r="DQ39" s="64" t="s">
        <v>44</v>
      </c>
      <c r="DR39" s="64" t="s">
        <v>44</v>
      </c>
      <c r="DS39" s="64" t="s">
        <v>44</v>
      </c>
      <c r="DT39" s="64" t="s">
        <v>44</v>
      </c>
      <c r="DU39" s="64" t="s">
        <v>44</v>
      </c>
      <c r="DV39" s="63" t="s">
        <v>44</v>
      </c>
      <c r="DW39" s="63" t="s">
        <v>44</v>
      </c>
      <c r="DX39" s="64" t="s">
        <v>44</v>
      </c>
      <c r="DY39" s="64" t="s">
        <v>44</v>
      </c>
      <c r="DZ39" s="64" t="s">
        <v>44</v>
      </c>
      <c r="EA39" s="64" t="s">
        <v>44</v>
      </c>
      <c r="EB39" s="64" t="s">
        <v>44</v>
      </c>
      <c r="EC39" s="64" t="s">
        <v>44</v>
      </c>
    </row>
    <row r="40" spans="1:133" x14ac:dyDescent="0.35">
      <c r="A40" s="63"/>
      <c r="B40" s="63"/>
      <c r="C40" s="63"/>
      <c r="D40" s="63"/>
      <c r="Y40" s="64"/>
      <c r="AP40" s="64"/>
      <c r="AQ40" s="64"/>
      <c r="BT40" s="64"/>
      <c r="BU40" s="64"/>
      <c r="BV40" s="64"/>
      <c r="BW40" s="64"/>
      <c r="BX40" s="64"/>
      <c r="BY40" s="64"/>
      <c r="BZ40" s="64"/>
      <c r="CA40" s="64"/>
      <c r="CB40" s="64"/>
      <c r="CC40" s="64"/>
      <c r="CD40" s="64"/>
      <c r="CE40" s="64"/>
      <c r="CF40" s="64"/>
      <c r="CG40" s="64"/>
      <c r="CL40" s="64"/>
      <c r="CM40" s="64"/>
      <c r="CN40" s="64"/>
      <c r="CO40" s="64"/>
      <c r="CP40" s="64"/>
      <c r="CQ40" s="64"/>
      <c r="CR40" s="64"/>
      <c r="CS40" s="64"/>
      <c r="CT40" s="64"/>
      <c r="CU40" s="64"/>
      <c r="CV40" s="64"/>
      <c r="CW40" s="64"/>
      <c r="CX40" s="64"/>
      <c r="CY40" s="64"/>
      <c r="CZ40" s="64"/>
      <c r="DA40" s="64"/>
      <c r="DB40" s="64"/>
      <c r="DC40" s="64"/>
      <c r="DD40" s="64"/>
      <c r="DE40" s="64"/>
      <c r="DF40" s="64"/>
      <c r="DG40" s="64"/>
      <c r="DH40" s="64"/>
      <c r="DI40" s="64"/>
      <c r="DJ40" s="64"/>
      <c r="DK40" s="64"/>
      <c r="DL40" s="64"/>
      <c r="DM40" s="64"/>
      <c r="DN40" s="64"/>
      <c r="DO40" s="64"/>
      <c r="DP40" s="64"/>
      <c r="DQ40" s="64"/>
      <c r="DR40" s="64"/>
      <c r="DS40" s="64"/>
      <c r="DT40" s="64"/>
      <c r="DU40" s="64"/>
      <c r="DX40" s="64"/>
      <c r="DY40" s="64"/>
      <c r="DZ40" s="64"/>
      <c r="EA40" s="64"/>
      <c r="EB40" s="64"/>
      <c r="EC40" s="64"/>
    </row>
    <row r="41" spans="1:133" x14ac:dyDescent="0.35">
      <c r="A41" s="63" t="s">
        <v>7</v>
      </c>
      <c r="B41" s="63" t="s">
        <v>195</v>
      </c>
      <c r="C41" s="63" t="s">
        <v>211</v>
      </c>
      <c r="D41" s="63"/>
      <c r="E41" s="64">
        <v>44.13</v>
      </c>
      <c r="G41" s="64">
        <v>36.33</v>
      </c>
      <c r="H41" s="64">
        <v>0.84</v>
      </c>
      <c r="K41" s="64">
        <v>0.48</v>
      </c>
      <c r="L41" s="64">
        <v>0.15</v>
      </c>
      <c r="M41" s="64">
        <v>0.32</v>
      </c>
      <c r="N41" s="64">
        <f>SUM(E41:M41)</f>
        <v>82.250000000000014</v>
      </c>
      <c r="P41" s="64">
        <v>3.9942294014674546</v>
      </c>
      <c r="Q41" s="64">
        <v>0</v>
      </c>
      <c r="R41" s="64">
        <v>3.8748989056942755</v>
      </c>
      <c r="S41" s="64">
        <v>5.7288045055187975E-2</v>
      </c>
      <c r="T41" s="64">
        <v>0</v>
      </c>
      <c r="U41" s="64">
        <v>0</v>
      </c>
      <c r="V41" s="64">
        <v>6.7511316754017725E-2</v>
      </c>
      <c r="W41" s="64">
        <v>1.9408218454410226E-2</v>
      </c>
      <c r="X41" s="64">
        <v>5.2682471464932414E-2</v>
      </c>
      <c r="Y41" s="64"/>
      <c r="Z41" s="65">
        <v>18</v>
      </c>
      <c r="AA41" s="65">
        <v>1.7</v>
      </c>
      <c r="AB41" s="65">
        <v>1.28</v>
      </c>
      <c r="AC41" s="65">
        <v>0.52</v>
      </c>
      <c r="AD41" s="65">
        <v>781</v>
      </c>
      <c r="AE41" s="65">
        <v>59</v>
      </c>
      <c r="AF41" s="65">
        <v>607</v>
      </c>
      <c r="AG41" s="65">
        <v>82</v>
      </c>
      <c r="AH41" s="65">
        <v>320000</v>
      </c>
      <c r="AI41" s="65">
        <v>22000</v>
      </c>
      <c r="AJ41" s="65">
        <v>114.5</v>
      </c>
      <c r="AK41" s="65">
        <v>8.1999999999999993</v>
      </c>
      <c r="AL41" s="65">
        <v>1490</v>
      </c>
      <c r="AM41" s="65">
        <v>170</v>
      </c>
      <c r="AN41" s="65">
        <v>2040</v>
      </c>
      <c r="AO41" s="65">
        <v>230</v>
      </c>
      <c r="AP41" s="64">
        <v>2.94</v>
      </c>
      <c r="AQ41" s="64">
        <v>0.3</v>
      </c>
      <c r="AR41" s="63">
        <v>29</v>
      </c>
      <c r="AS41" s="63">
        <v>2.7</v>
      </c>
      <c r="AT41" s="63">
        <v>16.8</v>
      </c>
      <c r="AU41" s="63">
        <v>1.6</v>
      </c>
      <c r="AV41" s="65">
        <v>30.9</v>
      </c>
      <c r="AW41" s="65">
        <v>3.2</v>
      </c>
      <c r="AX41" s="65">
        <v>33.1</v>
      </c>
      <c r="AY41" s="65">
        <v>3.1</v>
      </c>
      <c r="AZ41" s="65">
        <v>3360</v>
      </c>
      <c r="BA41" s="65">
        <v>240</v>
      </c>
      <c r="BB41" s="63">
        <v>1.2</v>
      </c>
      <c r="BC41" s="63">
        <v>0.2</v>
      </c>
      <c r="BD41" s="65">
        <v>329</v>
      </c>
      <c r="BE41" s="65">
        <v>35</v>
      </c>
      <c r="BF41" s="65">
        <v>119</v>
      </c>
      <c r="BG41" s="65">
        <v>22</v>
      </c>
      <c r="BH41" s="65">
        <v>28.2</v>
      </c>
      <c r="BI41" s="65">
        <v>7.1</v>
      </c>
      <c r="BJ41" s="65">
        <v>41</v>
      </c>
      <c r="BK41" s="65">
        <v>3.1</v>
      </c>
      <c r="BL41" s="63" t="s">
        <v>44</v>
      </c>
      <c r="BM41" s="63" t="s">
        <v>44</v>
      </c>
      <c r="BN41" s="65">
        <v>2.2599999999999998</v>
      </c>
      <c r="BO41" s="65">
        <v>0.38</v>
      </c>
      <c r="BP41" s="65">
        <v>11.4</v>
      </c>
      <c r="BQ41" s="65">
        <v>1.2</v>
      </c>
      <c r="BR41" s="63" t="s">
        <v>44</v>
      </c>
      <c r="BS41" s="63" t="s">
        <v>44</v>
      </c>
      <c r="BT41" s="64" t="s">
        <v>44</v>
      </c>
      <c r="BU41" s="64" t="s">
        <v>44</v>
      </c>
      <c r="BV41" s="64" t="s">
        <v>44</v>
      </c>
      <c r="BW41" s="64" t="s">
        <v>44</v>
      </c>
      <c r="BX41" s="64" t="s">
        <v>44</v>
      </c>
      <c r="BY41" s="64" t="s">
        <v>44</v>
      </c>
      <c r="BZ41" s="64" t="s">
        <v>44</v>
      </c>
      <c r="CA41" s="64" t="s">
        <v>44</v>
      </c>
      <c r="CB41" s="64" t="s">
        <v>44</v>
      </c>
      <c r="CC41" s="64" t="s">
        <v>44</v>
      </c>
      <c r="CD41" s="64" t="s">
        <v>44</v>
      </c>
      <c r="CE41" s="64" t="s">
        <v>44</v>
      </c>
      <c r="CF41" s="64" t="s">
        <v>44</v>
      </c>
      <c r="CG41" s="64" t="s">
        <v>44</v>
      </c>
      <c r="CH41" s="63" t="s">
        <v>44</v>
      </c>
      <c r="CI41" s="63" t="s">
        <v>44</v>
      </c>
      <c r="CJ41" s="63">
        <v>91.3</v>
      </c>
      <c r="CK41" s="63">
        <v>6.9</v>
      </c>
      <c r="CL41" s="64" t="s">
        <v>44</v>
      </c>
      <c r="CM41" s="64" t="s">
        <v>44</v>
      </c>
      <c r="CN41" s="64" t="s">
        <v>44</v>
      </c>
      <c r="CO41" s="64" t="s">
        <v>44</v>
      </c>
      <c r="CP41" s="64" t="s">
        <v>44</v>
      </c>
      <c r="CQ41" s="64" t="s">
        <v>44</v>
      </c>
      <c r="CR41" s="64" t="s">
        <v>44</v>
      </c>
      <c r="CS41" s="64" t="s">
        <v>44</v>
      </c>
      <c r="CT41" s="64" t="s">
        <v>44</v>
      </c>
      <c r="CU41" s="64" t="s">
        <v>44</v>
      </c>
      <c r="CV41" s="64" t="s">
        <v>44</v>
      </c>
      <c r="CW41" s="64" t="s">
        <v>44</v>
      </c>
      <c r="CX41" s="64" t="s">
        <v>44</v>
      </c>
      <c r="CY41" s="64" t="s">
        <v>44</v>
      </c>
      <c r="CZ41" s="64" t="s">
        <v>44</v>
      </c>
      <c r="DA41" s="64" t="s">
        <v>44</v>
      </c>
      <c r="DB41" s="64" t="s">
        <v>44</v>
      </c>
      <c r="DC41" s="64" t="s">
        <v>44</v>
      </c>
      <c r="DD41" s="64" t="s">
        <v>44</v>
      </c>
      <c r="DE41" s="64" t="s">
        <v>44</v>
      </c>
      <c r="DF41" s="64" t="s">
        <v>44</v>
      </c>
      <c r="DG41" s="64" t="s">
        <v>44</v>
      </c>
      <c r="DH41" s="64" t="s">
        <v>44</v>
      </c>
      <c r="DI41" s="64" t="s">
        <v>44</v>
      </c>
      <c r="DJ41" s="64" t="s">
        <v>44</v>
      </c>
      <c r="DK41" s="64" t="s">
        <v>44</v>
      </c>
      <c r="DL41" s="64" t="s">
        <v>44</v>
      </c>
      <c r="DM41" s="64" t="s">
        <v>44</v>
      </c>
      <c r="DN41" s="64" t="s">
        <v>44</v>
      </c>
      <c r="DO41" s="64" t="s">
        <v>44</v>
      </c>
      <c r="DP41" s="64" t="s">
        <v>44</v>
      </c>
      <c r="DQ41" s="64" t="s">
        <v>44</v>
      </c>
      <c r="DR41" s="64" t="s">
        <v>44</v>
      </c>
      <c r="DS41" s="64" t="s">
        <v>44</v>
      </c>
      <c r="DT41" s="64" t="s">
        <v>44</v>
      </c>
      <c r="DU41" s="64" t="s">
        <v>44</v>
      </c>
      <c r="DV41" s="63" t="s">
        <v>44</v>
      </c>
      <c r="DW41" s="63" t="s">
        <v>44</v>
      </c>
      <c r="DX41" s="64" t="s">
        <v>44</v>
      </c>
      <c r="DY41" s="64" t="s">
        <v>44</v>
      </c>
      <c r="DZ41" s="64" t="s">
        <v>44</v>
      </c>
      <c r="EA41" s="64" t="s">
        <v>44</v>
      </c>
      <c r="EB41" s="64">
        <v>2.8</v>
      </c>
      <c r="EC41" s="64">
        <v>0.39</v>
      </c>
    </row>
    <row r="42" spans="1:133" x14ac:dyDescent="0.35">
      <c r="A42" s="63" t="s">
        <v>7</v>
      </c>
      <c r="B42" s="63" t="s">
        <v>195</v>
      </c>
      <c r="C42" s="63" t="s">
        <v>212</v>
      </c>
      <c r="D42" s="63"/>
      <c r="E42" s="64">
        <v>42.5</v>
      </c>
      <c r="G42" s="64">
        <v>35.11</v>
      </c>
      <c r="H42" s="64">
        <v>1.4</v>
      </c>
      <c r="J42" s="64">
        <v>0.21</v>
      </c>
      <c r="K42" s="64">
        <v>0.54</v>
      </c>
      <c r="L42" s="64">
        <v>0.16</v>
      </c>
      <c r="M42" s="64">
        <v>0.47</v>
      </c>
      <c r="N42" s="64">
        <f t="shared" ref="N42:N43" si="0">SUM(E42:M42)</f>
        <v>80.39</v>
      </c>
      <c r="P42" s="64">
        <v>3.9580534986802234</v>
      </c>
      <c r="Q42" s="64">
        <v>0</v>
      </c>
      <c r="R42" s="64">
        <v>3.8526466865014788</v>
      </c>
      <c r="S42" s="64">
        <v>0.10308616093179569</v>
      </c>
      <c r="T42" s="64">
        <v>0</v>
      </c>
      <c r="U42" s="64">
        <v>1.5776551478611154E-2</v>
      </c>
      <c r="V42" s="64">
        <v>6.9418447046651899E-2</v>
      </c>
      <c r="W42" s="64">
        <v>1.9956482110344096E-2</v>
      </c>
      <c r="X42" s="64">
        <v>9.0284501708066539E-2</v>
      </c>
      <c r="Y42" s="64"/>
      <c r="Z42" s="65">
        <v>10.6</v>
      </c>
      <c r="AA42" s="65">
        <v>1.6</v>
      </c>
      <c r="AB42" s="65">
        <v>2.69</v>
      </c>
      <c r="AC42" s="65">
        <v>0.85</v>
      </c>
      <c r="AD42" s="65">
        <v>533</v>
      </c>
      <c r="AE42" s="65">
        <v>53</v>
      </c>
      <c r="AF42" s="65">
        <v>850</v>
      </c>
      <c r="AG42" s="65">
        <v>150</v>
      </c>
      <c r="AH42" s="65">
        <v>301000</v>
      </c>
      <c r="AI42" s="65">
        <v>23000</v>
      </c>
      <c r="AJ42" s="65">
        <v>289</v>
      </c>
      <c r="AK42" s="65">
        <v>18</v>
      </c>
      <c r="AL42" s="65">
        <v>1025</v>
      </c>
      <c r="AM42" s="65">
        <v>73</v>
      </c>
      <c r="AN42" s="65">
        <v>1810</v>
      </c>
      <c r="AO42" s="65">
        <v>300</v>
      </c>
      <c r="AP42" s="64">
        <v>3.87</v>
      </c>
      <c r="AQ42" s="64">
        <v>0.56999999999999995</v>
      </c>
      <c r="AR42" s="63">
        <v>88</v>
      </c>
      <c r="AS42" s="63">
        <v>11</v>
      </c>
      <c r="AT42" s="63">
        <v>13.9</v>
      </c>
      <c r="AU42" s="63">
        <v>1.1000000000000001</v>
      </c>
      <c r="AV42" s="65">
        <v>64</v>
      </c>
      <c r="AW42" s="65">
        <v>7.1</v>
      </c>
      <c r="AX42" s="65">
        <v>64.5</v>
      </c>
      <c r="AY42" s="65">
        <v>9.9</v>
      </c>
      <c r="AZ42" s="65">
        <v>5390</v>
      </c>
      <c r="BA42" s="65">
        <v>520</v>
      </c>
      <c r="BB42" s="63">
        <v>2.91</v>
      </c>
      <c r="BC42" s="63">
        <v>0.43</v>
      </c>
      <c r="BD42" s="65">
        <v>220</v>
      </c>
      <c r="BE42" s="65">
        <v>31</v>
      </c>
      <c r="BF42" s="65">
        <v>116.6</v>
      </c>
      <c r="BG42" s="65">
        <v>6.5</v>
      </c>
      <c r="BH42" s="65" t="s">
        <v>44</v>
      </c>
      <c r="BI42" s="65" t="s">
        <v>44</v>
      </c>
      <c r="BJ42" s="65">
        <v>58.7</v>
      </c>
      <c r="BK42" s="65">
        <v>3.4</v>
      </c>
      <c r="BL42" s="63" t="s">
        <v>44</v>
      </c>
      <c r="BM42" s="63" t="s">
        <v>44</v>
      </c>
      <c r="BN42" s="65">
        <v>0.87</v>
      </c>
      <c r="BO42" s="65">
        <v>0.16</v>
      </c>
      <c r="BP42" s="65">
        <v>8.66</v>
      </c>
      <c r="BQ42" s="65">
        <v>0.76</v>
      </c>
      <c r="BR42" s="63">
        <v>0.315</v>
      </c>
      <c r="BS42" s="63">
        <v>7.5999999999999998E-2</v>
      </c>
      <c r="BT42" s="64" t="s">
        <v>44</v>
      </c>
      <c r="BU42" s="64" t="s">
        <v>44</v>
      </c>
      <c r="BV42" s="64" t="s">
        <v>44</v>
      </c>
      <c r="BW42" s="64" t="s">
        <v>44</v>
      </c>
      <c r="BX42" s="64" t="s">
        <v>44</v>
      </c>
      <c r="BY42" s="64" t="s">
        <v>44</v>
      </c>
      <c r="BZ42" s="64" t="s">
        <v>44</v>
      </c>
      <c r="CA42" s="64" t="s">
        <v>44</v>
      </c>
      <c r="CB42" s="64" t="s">
        <v>44</v>
      </c>
      <c r="CC42" s="64" t="s">
        <v>44</v>
      </c>
      <c r="CD42" s="64">
        <v>0.34300000000000003</v>
      </c>
      <c r="CE42" s="64">
        <v>9.2999999999999999E-2</v>
      </c>
      <c r="CF42" s="64" t="s">
        <v>44</v>
      </c>
      <c r="CG42" s="64" t="s">
        <v>44</v>
      </c>
      <c r="CH42" s="63" t="s">
        <v>44</v>
      </c>
      <c r="CI42" s="63" t="s">
        <v>44</v>
      </c>
      <c r="CJ42" s="63">
        <v>100</v>
      </c>
      <c r="CK42" s="63">
        <v>15</v>
      </c>
      <c r="CL42" s="64" t="s">
        <v>44</v>
      </c>
      <c r="CM42" s="64" t="s">
        <v>44</v>
      </c>
      <c r="CN42" s="64">
        <v>0.38700000000000001</v>
      </c>
      <c r="CO42" s="64">
        <v>0.06</v>
      </c>
      <c r="CP42" s="64" t="s">
        <v>44</v>
      </c>
      <c r="CQ42" s="64" t="s">
        <v>44</v>
      </c>
      <c r="CR42" s="64" t="s">
        <v>44</v>
      </c>
      <c r="CS42" s="64" t="s">
        <v>44</v>
      </c>
      <c r="CT42" s="64" t="s">
        <v>44</v>
      </c>
      <c r="CU42" s="64" t="s">
        <v>44</v>
      </c>
      <c r="CV42" s="64" t="s">
        <v>44</v>
      </c>
      <c r="CW42" s="64" t="s">
        <v>44</v>
      </c>
      <c r="CX42" s="64" t="s">
        <v>44</v>
      </c>
      <c r="CY42" s="64" t="s">
        <v>44</v>
      </c>
      <c r="CZ42" s="64" t="s">
        <v>44</v>
      </c>
      <c r="DA42" s="64" t="s">
        <v>44</v>
      </c>
      <c r="DB42" s="64" t="s">
        <v>44</v>
      </c>
      <c r="DC42" s="64" t="s">
        <v>44</v>
      </c>
      <c r="DD42" s="64" t="s">
        <v>44</v>
      </c>
      <c r="DE42" s="64" t="s">
        <v>44</v>
      </c>
      <c r="DF42" s="64" t="s">
        <v>44</v>
      </c>
      <c r="DG42" s="64" t="s">
        <v>44</v>
      </c>
      <c r="DH42" s="64" t="s">
        <v>44</v>
      </c>
      <c r="DI42" s="64" t="s">
        <v>44</v>
      </c>
      <c r="DJ42" s="64" t="s">
        <v>44</v>
      </c>
      <c r="DK42" s="64" t="s">
        <v>44</v>
      </c>
      <c r="DL42" s="64" t="s">
        <v>44</v>
      </c>
      <c r="DM42" s="64" t="s">
        <v>44</v>
      </c>
      <c r="DN42" s="64" t="s">
        <v>44</v>
      </c>
      <c r="DO42" s="64" t="s">
        <v>44</v>
      </c>
      <c r="DP42" s="64" t="s">
        <v>44</v>
      </c>
      <c r="DQ42" s="64" t="s">
        <v>44</v>
      </c>
      <c r="DR42" s="64" t="s">
        <v>44</v>
      </c>
      <c r="DS42" s="64" t="s">
        <v>44</v>
      </c>
      <c r="DT42" s="64" t="s">
        <v>44</v>
      </c>
      <c r="DU42" s="64" t="s">
        <v>44</v>
      </c>
      <c r="DV42" s="63">
        <v>1.56</v>
      </c>
      <c r="DW42" s="63">
        <v>0.53</v>
      </c>
      <c r="DX42" s="64" t="s">
        <v>44</v>
      </c>
      <c r="DY42" s="64" t="s">
        <v>44</v>
      </c>
      <c r="DZ42" s="64" t="s">
        <v>44</v>
      </c>
      <c r="EA42" s="64" t="s">
        <v>44</v>
      </c>
      <c r="EB42" s="64" t="s">
        <v>44</v>
      </c>
      <c r="EC42" s="64" t="s">
        <v>44</v>
      </c>
    </row>
    <row r="43" spans="1:133" x14ac:dyDescent="0.35">
      <c r="A43" s="63" t="s">
        <v>7</v>
      </c>
      <c r="B43" s="63" t="s">
        <v>195</v>
      </c>
      <c r="C43" s="63" t="s">
        <v>213</v>
      </c>
      <c r="D43" s="63"/>
      <c r="E43" s="64">
        <v>44.67</v>
      </c>
      <c r="G43" s="64">
        <v>36.51</v>
      </c>
      <c r="H43" s="64">
        <v>2.27</v>
      </c>
      <c r="J43" s="64">
        <v>0.35</v>
      </c>
      <c r="K43" s="64">
        <v>0.97</v>
      </c>
      <c r="L43" s="64">
        <v>0.26</v>
      </c>
      <c r="M43" s="64">
        <v>0.53</v>
      </c>
      <c r="N43" s="64">
        <f t="shared" si="0"/>
        <v>85.56</v>
      </c>
      <c r="P43" s="64">
        <v>3.9286654140712609</v>
      </c>
      <c r="Q43" s="64">
        <v>0</v>
      </c>
      <c r="R43" s="64">
        <v>3.7808523847052671</v>
      </c>
      <c r="S43" s="64">
        <v>0.15982508976561782</v>
      </c>
      <c r="T43" s="64">
        <v>0</v>
      </c>
      <c r="U43" s="64">
        <v>2.9777406182715495E-2</v>
      </c>
      <c r="V43" s="64">
        <v>0.13102364588889562</v>
      </c>
      <c r="W43" s="64">
        <v>2.8250103068316018E-2</v>
      </c>
      <c r="X43" s="64">
        <v>8.5203610022443185E-2</v>
      </c>
      <c r="Y43" s="64"/>
      <c r="Z43" s="65">
        <v>190</v>
      </c>
      <c r="AA43" s="65">
        <v>18</v>
      </c>
      <c r="AB43" s="65">
        <v>12.8</v>
      </c>
      <c r="AC43" s="65">
        <v>2.2999999999999998</v>
      </c>
      <c r="AD43" s="65">
        <v>4000</v>
      </c>
      <c r="AE43" s="65">
        <v>860</v>
      </c>
      <c r="AF43" s="65">
        <v>6610</v>
      </c>
      <c r="AG43" s="65">
        <v>840</v>
      </c>
      <c r="AH43" s="65">
        <v>386000</v>
      </c>
      <c r="AI43" s="65">
        <v>81000</v>
      </c>
      <c r="AJ43" s="65">
        <v>291</v>
      </c>
      <c r="AK43" s="65">
        <v>37</v>
      </c>
      <c r="AL43" s="65">
        <v>3660</v>
      </c>
      <c r="AM43" s="65">
        <v>450</v>
      </c>
      <c r="AN43" s="65">
        <v>6700</v>
      </c>
      <c r="AO43" s="65">
        <v>1200</v>
      </c>
      <c r="AP43" s="64">
        <v>23.1</v>
      </c>
      <c r="AQ43" s="64">
        <v>4.0999999999999996</v>
      </c>
      <c r="AR43" s="63">
        <v>129</v>
      </c>
      <c r="AS43" s="63">
        <v>30</v>
      </c>
      <c r="AT43" s="63">
        <v>3.34</v>
      </c>
      <c r="AU43" s="63">
        <v>0.61</v>
      </c>
      <c r="AV43" s="65">
        <v>26.9</v>
      </c>
      <c r="AW43" s="65">
        <v>7.3</v>
      </c>
      <c r="AX43" s="65">
        <v>399</v>
      </c>
      <c r="AY43" s="65">
        <v>30</v>
      </c>
      <c r="AZ43" s="65">
        <v>20500</v>
      </c>
      <c r="BA43" s="65">
        <v>2200</v>
      </c>
      <c r="BB43" s="63">
        <v>5.23</v>
      </c>
      <c r="BC43" s="63">
        <v>0.9</v>
      </c>
      <c r="BD43" s="65">
        <v>2330</v>
      </c>
      <c r="BE43" s="65">
        <v>300</v>
      </c>
      <c r="BF43" s="65">
        <v>350</v>
      </c>
      <c r="BG43" s="65">
        <v>70</v>
      </c>
      <c r="BH43" s="65">
        <v>467</v>
      </c>
      <c r="BI43" s="65">
        <v>92</v>
      </c>
      <c r="BJ43" s="65">
        <v>55.1</v>
      </c>
      <c r="BK43" s="65">
        <v>6.2</v>
      </c>
      <c r="BL43" s="63">
        <v>7.2</v>
      </c>
      <c r="BM43" s="63">
        <v>1.4</v>
      </c>
      <c r="BN43" s="65">
        <v>11.2</v>
      </c>
      <c r="BO43" s="65">
        <v>4.8</v>
      </c>
      <c r="BP43" s="65">
        <v>77</v>
      </c>
      <c r="BQ43" s="65">
        <v>15</v>
      </c>
      <c r="BR43" s="63">
        <v>1.78</v>
      </c>
      <c r="BS43" s="63">
        <v>0.37</v>
      </c>
      <c r="BT43" s="64">
        <v>11.3</v>
      </c>
      <c r="BU43" s="64">
        <v>1.8</v>
      </c>
      <c r="BV43" s="64">
        <v>1.93</v>
      </c>
      <c r="BW43" s="64">
        <v>0.28999999999999998</v>
      </c>
      <c r="BX43" s="64" t="s">
        <v>44</v>
      </c>
      <c r="BY43" s="64" t="s">
        <v>44</v>
      </c>
      <c r="BZ43" s="64" t="s">
        <v>44</v>
      </c>
      <c r="CA43" s="64" t="s">
        <v>44</v>
      </c>
      <c r="CB43" s="64" t="s">
        <v>44</v>
      </c>
      <c r="CC43" s="64" t="s">
        <v>44</v>
      </c>
      <c r="CD43" s="64">
        <v>2.62</v>
      </c>
      <c r="CE43" s="64">
        <v>0.72</v>
      </c>
      <c r="CF43" s="64" t="s">
        <v>44</v>
      </c>
      <c r="CG43" s="64" t="s">
        <v>44</v>
      </c>
      <c r="CH43" s="63">
        <v>0.499</v>
      </c>
      <c r="CI43" s="63">
        <v>7.5999999999999998E-2</v>
      </c>
      <c r="CJ43" s="63">
        <v>1110</v>
      </c>
      <c r="CK43" s="63">
        <v>340</v>
      </c>
      <c r="CL43" s="64">
        <v>0.68600000000000005</v>
      </c>
      <c r="CM43" s="64">
        <v>4.2000000000000003E-2</v>
      </c>
      <c r="CN43" s="64">
        <v>0.52</v>
      </c>
      <c r="CO43" s="64">
        <v>0.1</v>
      </c>
      <c r="CP43" s="64">
        <v>0.26900000000000002</v>
      </c>
      <c r="CQ43" s="64">
        <v>5.7000000000000002E-2</v>
      </c>
      <c r="CR43" s="64">
        <v>1.1399999999999999</v>
      </c>
      <c r="CS43" s="64">
        <v>0.26</v>
      </c>
      <c r="CT43" s="64" t="s">
        <v>44</v>
      </c>
      <c r="CU43" s="64" t="s">
        <v>44</v>
      </c>
      <c r="CV43" s="64">
        <v>0.26400000000000001</v>
      </c>
      <c r="CW43" s="64">
        <v>7.1999999999999995E-2</v>
      </c>
      <c r="CX43" s="64" t="s">
        <v>44</v>
      </c>
      <c r="CY43" s="64" t="s">
        <v>44</v>
      </c>
      <c r="CZ43" s="64" t="s">
        <v>44</v>
      </c>
      <c r="DA43" s="64" t="s">
        <v>44</v>
      </c>
      <c r="DB43" s="64">
        <v>0.42</v>
      </c>
      <c r="DC43" s="64">
        <v>0.15</v>
      </c>
      <c r="DD43" s="64" t="s">
        <v>44</v>
      </c>
      <c r="DE43" s="64" t="s">
        <v>44</v>
      </c>
      <c r="DF43" s="64" t="s">
        <v>44</v>
      </c>
      <c r="DG43" s="64" t="s">
        <v>44</v>
      </c>
      <c r="DH43" s="64" t="s">
        <v>44</v>
      </c>
      <c r="DI43" s="64" t="s">
        <v>44</v>
      </c>
      <c r="DJ43" s="64">
        <v>0.246</v>
      </c>
      <c r="DK43" s="64">
        <v>8.4000000000000005E-2</v>
      </c>
      <c r="DL43" s="64" t="s">
        <v>44</v>
      </c>
      <c r="DM43" s="64" t="s">
        <v>44</v>
      </c>
      <c r="DN43" s="64" t="s">
        <v>44</v>
      </c>
      <c r="DO43" s="64" t="s">
        <v>44</v>
      </c>
      <c r="DP43" s="64" t="s">
        <v>44</v>
      </c>
      <c r="DQ43" s="64" t="s">
        <v>44</v>
      </c>
      <c r="DR43" s="64" t="s">
        <v>44</v>
      </c>
      <c r="DS43" s="64" t="s">
        <v>44</v>
      </c>
      <c r="DT43" s="64" t="s">
        <v>44</v>
      </c>
      <c r="DU43" s="64" t="s">
        <v>44</v>
      </c>
      <c r="DV43" s="63">
        <v>5.3</v>
      </c>
      <c r="DW43" s="63">
        <v>1</v>
      </c>
      <c r="DX43" s="64">
        <v>0.67</v>
      </c>
      <c r="DY43" s="64">
        <v>0.22</v>
      </c>
      <c r="DZ43" s="64" t="s">
        <v>44</v>
      </c>
      <c r="EA43" s="64" t="s">
        <v>44</v>
      </c>
      <c r="EB43" s="64">
        <v>1.43</v>
      </c>
      <c r="EC43" s="64">
        <v>0.2</v>
      </c>
    </row>
    <row r="44" spans="1:133" x14ac:dyDescent="0.35">
      <c r="A44" s="63"/>
      <c r="B44" s="63"/>
      <c r="C44" s="63"/>
      <c r="D44" s="63"/>
      <c r="Y44" s="64"/>
      <c r="AP44" s="64"/>
      <c r="AQ44" s="64"/>
      <c r="BT44" s="64"/>
      <c r="BU44" s="64"/>
      <c r="BV44" s="64"/>
      <c r="BW44" s="64"/>
      <c r="BX44" s="64"/>
      <c r="BY44" s="64"/>
      <c r="BZ44" s="64"/>
      <c r="CA44" s="64"/>
      <c r="CB44" s="64"/>
      <c r="CC44" s="64"/>
      <c r="CD44" s="64"/>
      <c r="CE44" s="64"/>
      <c r="CF44" s="64"/>
      <c r="CG44" s="64"/>
      <c r="CL44" s="64"/>
      <c r="CM44" s="64"/>
      <c r="CN44" s="64"/>
      <c r="CO44" s="64"/>
      <c r="CP44" s="64"/>
      <c r="CQ44" s="64"/>
      <c r="CR44" s="64"/>
      <c r="CS44" s="64"/>
      <c r="CT44" s="64"/>
      <c r="CU44" s="64"/>
      <c r="CV44" s="64"/>
      <c r="CW44" s="64"/>
      <c r="CX44" s="64"/>
      <c r="CY44" s="64"/>
      <c r="CZ44" s="64"/>
      <c r="DA44" s="64"/>
      <c r="DB44" s="64"/>
      <c r="DC44" s="64"/>
      <c r="DD44" s="64"/>
      <c r="DE44" s="64"/>
      <c r="DF44" s="64"/>
      <c r="DG44" s="64"/>
      <c r="DH44" s="64"/>
      <c r="DI44" s="64"/>
      <c r="DJ44" s="64"/>
      <c r="DK44" s="64"/>
      <c r="DL44" s="64"/>
      <c r="DM44" s="64"/>
      <c r="DN44" s="64"/>
      <c r="DO44" s="64"/>
      <c r="DP44" s="64"/>
      <c r="DQ44" s="64"/>
      <c r="DR44" s="64"/>
      <c r="DS44" s="64"/>
      <c r="DT44" s="64"/>
      <c r="DU44" s="64"/>
      <c r="DX44" s="64"/>
      <c r="DY44" s="64"/>
      <c r="DZ44" s="64"/>
      <c r="EA44" s="64"/>
      <c r="EB44" s="64"/>
      <c r="EC44" s="64"/>
    </row>
    <row r="45" spans="1:133" x14ac:dyDescent="0.35">
      <c r="A45" s="63" t="s">
        <v>6</v>
      </c>
      <c r="B45" s="55" t="s">
        <v>171</v>
      </c>
      <c r="C45" s="55" t="s">
        <v>214</v>
      </c>
      <c r="E45" s="64">
        <v>49.711500000000001</v>
      </c>
      <c r="G45" s="64">
        <v>33.76</v>
      </c>
      <c r="H45" s="64">
        <v>7.9471999999999996</v>
      </c>
      <c r="I45" s="64">
        <v>2.1299999999999999E-2</v>
      </c>
      <c r="J45" s="64">
        <v>8.5672999999999995</v>
      </c>
      <c r="K45" s="64">
        <v>-5.0000000000000001E-4</v>
      </c>
      <c r="L45" s="64">
        <v>0.1053</v>
      </c>
      <c r="M45" s="64">
        <v>3.3999999999999998E-3</v>
      </c>
      <c r="N45" s="64">
        <v>100.11549999999998</v>
      </c>
      <c r="P45" s="64">
        <v>5.0088216750379848</v>
      </c>
      <c r="Q45" s="64">
        <v>0</v>
      </c>
      <c r="R45" s="64">
        <v>4.0090408084601483</v>
      </c>
      <c r="S45" s="64">
        <v>0.66965706185731255</v>
      </c>
      <c r="T45" s="64">
        <v>1.8178065294298181E-3</v>
      </c>
      <c r="U45" s="64">
        <v>1.2868704746242685</v>
      </c>
      <c r="V45" s="64">
        <v>-5.3977152255993466E-5</v>
      </c>
      <c r="W45" s="64">
        <v>2.0571101388779298E-2</v>
      </c>
      <c r="X45" s="64">
        <v>4.3704136132185578E-4</v>
      </c>
      <c r="Y45" s="64"/>
      <c r="Z45" s="65">
        <v>136.1</v>
      </c>
      <c r="AA45" s="65">
        <v>5.6</v>
      </c>
      <c r="AB45" s="65">
        <v>43.4</v>
      </c>
      <c r="AC45" s="65">
        <v>4.0999999999999996</v>
      </c>
      <c r="AD45" s="65">
        <v>1175</v>
      </c>
      <c r="AE45" s="65">
        <v>67</v>
      </c>
      <c r="AF45" s="65">
        <v>74800</v>
      </c>
      <c r="AG45" s="65">
        <v>2600</v>
      </c>
      <c r="AH45" s="65">
        <v>290900</v>
      </c>
      <c r="AI45" s="65">
        <v>9300</v>
      </c>
      <c r="AP45" s="64" t="s">
        <v>44</v>
      </c>
      <c r="AQ45" s="64" t="s">
        <v>44</v>
      </c>
      <c r="AR45" s="63" t="s">
        <v>44</v>
      </c>
      <c r="AS45" s="63" t="s">
        <v>44</v>
      </c>
      <c r="AT45" s="63" t="s">
        <v>44</v>
      </c>
      <c r="AU45" s="63" t="s">
        <v>44</v>
      </c>
      <c r="AV45" s="65" t="s">
        <v>44</v>
      </c>
      <c r="AW45" s="65" t="s">
        <v>44</v>
      </c>
      <c r="AX45" s="65">
        <v>151.80000000000001</v>
      </c>
      <c r="AY45" s="65">
        <v>6.8</v>
      </c>
      <c r="BB45" s="63">
        <v>19.600000000000001</v>
      </c>
      <c r="BC45" s="63">
        <v>1.7</v>
      </c>
      <c r="BD45" s="65">
        <v>55</v>
      </c>
      <c r="BE45" s="65">
        <v>11</v>
      </c>
      <c r="BF45" s="65">
        <v>64</v>
      </c>
      <c r="BG45" s="65">
        <v>16</v>
      </c>
      <c r="BH45" s="65">
        <v>44</v>
      </c>
      <c r="BI45" s="65">
        <v>5.0999999999999996</v>
      </c>
      <c r="BJ45" s="65">
        <v>46.1</v>
      </c>
      <c r="BK45" s="65">
        <v>2.2999999999999998</v>
      </c>
      <c r="BL45" s="63" t="s">
        <v>44</v>
      </c>
      <c r="BM45" s="63" t="s">
        <v>44</v>
      </c>
      <c r="BN45" s="65" t="s">
        <v>44</v>
      </c>
      <c r="BO45" s="65" t="s">
        <v>44</v>
      </c>
      <c r="BP45" s="65">
        <v>1.17</v>
      </c>
      <c r="BQ45" s="65">
        <v>0.32</v>
      </c>
      <c r="BR45" s="63" t="s">
        <v>44</v>
      </c>
      <c r="BS45" s="63" t="s">
        <v>44</v>
      </c>
      <c r="BT45" s="64"/>
      <c r="BU45" s="64"/>
      <c r="BV45" s="64" t="s">
        <v>44</v>
      </c>
      <c r="BW45" s="64" t="s">
        <v>44</v>
      </c>
      <c r="BX45" s="64"/>
      <c r="BY45" s="64"/>
      <c r="BZ45" s="64"/>
      <c r="CA45" s="64"/>
      <c r="CB45" s="64"/>
      <c r="CC45" s="64"/>
      <c r="CD45" s="64" t="s">
        <v>44</v>
      </c>
      <c r="CE45" s="64" t="s">
        <v>44</v>
      </c>
      <c r="CF45" s="64" t="s">
        <v>44</v>
      </c>
      <c r="CG45" s="64" t="s">
        <v>44</v>
      </c>
      <c r="CH45" s="63">
        <v>3.64</v>
      </c>
      <c r="CI45" s="63">
        <v>0.21</v>
      </c>
      <c r="CJ45" s="63">
        <v>1.69</v>
      </c>
      <c r="CK45" s="63">
        <v>0.48</v>
      </c>
      <c r="CL45" s="64"/>
      <c r="CM45" s="64"/>
      <c r="CN45" s="64"/>
      <c r="CO45" s="64"/>
      <c r="CP45" s="64"/>
      <c r="CQ45" s="64"/>
      <c r="CR45" s="64"/>
      <c r="CS45" s="64"/>
      <c r="CT45" s="64"/>
      <c r="CU45" s="64"/>
      <c r="CV45" s="64"/>
      <c r="CW45" s="64"/>
      <c r="CX45" s="64"/>
      <c r="CY45" s="64"/>
      <c r="CZ45" s="64"/>
      <c r="DA45" s="64"/>
      <c r="DB45" s="64"/>
      <c r="DC45" s="64"/>
      <c r="DD45" s="64"/>
      <c r="DE45" s="64"/>
      <c r="DF45" s="64"/>
      <c r="DG45" s="64"/>
      <c r="DH45" s="64"/>
      <c r="DI45" s="64"/>
      <c r="DJ45" s="64"/>
      <c r="DK45" s="64"/>
      <c r="DL45" s="64"/>
      <c r="DM45" s="64"/>
      <c r="DN45" s="64"/>
      <c r="DO45" s="64"/>
      <c r="DP45" s="64" t="s">
        <v>44</v>
      </c>
      <c r="DQ45" s="64" t="s">
        <v>44</v>
      </c>
      <c r="DR45" s="64" t="s">
        <v>44</v>
      </c>
      <c r="DS45" s="64" t="s">
        <v>44</v>
      </c>
      <c r="DT45" s="64"/>
      <c r="DU45" s="64"/>
      <c r="DV45" s="63">
        <v>12.2</v>
      </c>
      <c r="DW45" s="63">
        <v>2.8</v>
      </c>
      <c r="DX45" s="64"/>
      <c r="DY45" s="64"/>
      <c r="DZ45" s="64"/>
      <c r="EA45" s="64"/>
      <c r="EB45" s="64" t="s">
        <v>44</v>
      </c>
      <c r="EC45" s="64" t="s">
        <v>44</v>
      </c>
    </row>
    <row r="46" spans="1:133" x14ac:dyDescent="0.35">
      <c r="A46" s="63" t="s">
        <v>6</v>
      </c>
      <c r="B46" s="55" t="s">
        <v>171</v>
      </c>
      <c r="C46" s="55" t="s">
        <v>215</v>
      </c>
      <c r="E46" s="64">
        <v>49.2774</v>
      </c>
      <c r="G46" s="64">
        <v>33.424199999999999</v>
      </c>
      <c r="H46" s="64">
        <v>8.5996000000000006</v>
      </c>
      <c r="I46" s="64">
        <v>2.0899999999999998E-2</v>
      </c>
      <c r="J46" s="64">
        <v>8.3064</v>
      </c>
      <c r="K46" s="64">
        <v>1.26E-2</v>
      </c>
      <c r="L46" s="64">
        <v>9.4E-2</v>
      </c>
      <c r="M46" s="64">
        <v>5.7000000000000002E-3</v>
      </c>
      <c r="N46" s="64">
        <v>99.740799999999993</v>
      </c>
      <c r="P46" s="64">
        <v>5.0015060409713463</v>
      </c>
      <c r="Q46" s="64">
        <v>0</v>
      </c>
      <c r="R46" s="64">
        <v>3.9982815272887375</v>
      </c>
      <c r="S46" s="64">
        <v>0.72994623268041958</v>
      </c>
      <c r="T46" s="64">
        <v>1.7967541299106452E-3</v>
      </c>
      <c r="U46" s="64">
        <v>1.2568342669113182</v>
      </c>
      <c r="V46" s="64">
        <v>1.3702027001518805E-3</v>
      </c>
      <c r="W46" s="64">
        <v>1.8498279501280142E-2</v>
      </c>
      <c r="X46" s="64">
        <v>7.3806190351578696E-4</v>
      </c>
      <c r="Y46" s="64"/>
      <c r="Z46" s="65">
        <v>108.3</v>
      </c>
      <c r="AA46" s="65">
        <v>7.6</v>
      </c>
      <c r="AB46" s="65">
        <v>40.1</v>
      </c>
      <c r="AC46" s="65">
        <v>4.2</v>
      </c>
      <c r="AD46" s="65">
        <v>896</v>
      </c>
      <c r="AE46" s="65">
        <v>52</v>
      </c>
      <c r="AF46" s="65">
        <v>74300</v>
      </c>
      <c r="AG46" s="65">
        <v>3700</v>
      </c>
      <c r="AH46" s="65">
        <v>289000</v>
      </c>
      <c r="AI46" s="65">
        <v>14000</v>
      </c>
      <c r="AJ46" s="65">
        <v>32.200000000000003</v>
      </c>
      <c r="AK46" s="65">
        <v>8.6</v>
      </c>
      <c r="AL46" s="65" t="s">
        <v>44</v>
      </c>
      <c r="AM46" s="65" t="s">
        <v>44</v>
      </c>
      <c r="AN46" s="65" t="s">
        <v>44</v>
      </c>
      <c r="AO46" s="65" t="s">
        <v>44</v>
      </c>
      <c r="AP46" s="64" t="s">
        <v>44</v>
      </c>
      <c r="AQ46" s="64" t="s">
        <v>44</v>
      </c>
      <c r="AR46" s="63" t="s">
        <v>44</v>
      </c>
      <c r="AS46" s="63" t="s">
        <v>44</v>
      </c>
      <c r="AT46" s="63" t="s">
        <v>44</v>
      </c>
      <c r="AU46" s="63" t="s">
        <v>44</v>
      </c>
      <c r="AV46" s="65" t="s">
        <v>44</v>
      </c>
      <c r="AW46" s="65" t="s">
        <v>44</v>
      </c>
      <c r="AX46" s="65">
        <v>163</v>
      </c>
      <c r="AY46" s="65">
        <v>11</v>
      </c>
      <c r="AZ46" s="65">
        <v>84800</v>
      </c>
      <c r="BA46" s="65">
        <v>5700</v>
      </c>
      <c r="BB46" s="63">
        <v>17.7</v>
      </c>
      <c r="BC46" s="63">
        <v>1.3</v>
      </c>
      <c r="BD46" s="65">
        <v>5.4</v>
      </c>
      <c r="BE46" s="65">
        <v>1.1000000000000001</v>
      </c>
      <c r="BF46" s="65" t="s">
        <v>44</v>
      </c>
      <c r="BG46" s="65" t="s">
        <v>44</v>
      </c>
      <c r="BH46" s="65">
        <v>118.2</v>
      </c>
      <c r="BI46" s="65">
        <v>9.1</v>
      </c>
      <c r="BJ46" s="65">
        <v>49.7</v>
      </c>
      <c r="BK46" s="65">
        <v>3.6</v>
      </c>
      <c r="BL46" s="63" t="s">
        <v>44</v>
      </c>
      <c r="BM46" s="63" t="s">
        <v>44</v>
      </c>
      <c r="BN46" s="65" t="s">
        <v>44</v>
      </c>
      <c r="BO46" s="65" t="s">
        <v>44</v>
      </c>
      <c r="BP46" s="65" t="s">
        <v>44</v>
      </c>
      <c r="BQ46" s="65" t="s">
        <v>44</v>
      </c>
      <c r="BR46" s="63" t="s">
        <v>44</v>
      </c>
      <c r="BS46" s="63" t="s">
        <v>44</v>
      </c>
      <c r="BT46" s="64" t="s">
        <v>44</v>
      </c>
      <c r="BU46" s="64" t="s">
        <v>44</v>
      </c>
      <c r="BV46" s="64" t="s">
        <v>44</v>
      </c>
      <c r="BW46" s="64" t="s">
        <v>44</v>
      </c>
      <c r="BX46" s="64" t="s">
        <v>44</v>
      </c>
      <c r="BY46" s="64" t="s">
        <v>44</v>
      </c>
      <c r="BZ46" s="64" t="s">
        <v>44</v>
      </c>
      <c r="CA46" s="64" t="s">
        <v>44</v>
      </c>
      <c r="CB46" s="64" t="s">
        <v>44</v>
      </c>
      <c r="CC46" s="64" t="s">
        <v>44</v>
      </c>
      <c r="CD46" s="64" t="s">
        <v>44</v>
      </c>
      <c r="CE46" s="64" t="s">
        <v>44</v>
      </c>
      <c r="CF46" s="64" t="s">
        <v>44</v>
      </c>
      <c r="CG46" s="64" t="s">
        <v>44</v>
      </c>
      <c r="CH46" s="63">
        <v>2.99</v>
      </c>
      <c r="CI46" s="63">
        <v>0.24</v>
      </c>
      <c r="CJ46" s="63" t="s">
        <v>44</v>
      </c>
      <c r="CK46" s="63" t="s">
        <v>44</v>
      </c>
      <c r="CL46" s="64" t="s">
        <v>44</v>
      </c>
      <c r="CM46" s="64" t="s">
        <v>44</v>
      </c>
      <c r="CN46" s="64" t="s">
        <v>44</v>
      </c>
      <c r="CO46" s="64" t="s">
        <v>44</v>
      </c>
      <c r="CP46" s="64" t="s">
        <v>44</v>
      </c>
      <c r="CQ46" s="64" t="s">
        <v>44</v>
      </c>
      <c r="CR46" s="64" t="s">
        <v>44</v>
      </c>
      <c r="CS46" s="64" t="s">
        <v>44</v>
      </c>
      <c r="CT46" s="64" t="s">
        <v>44</v>
      </c>
      <c r="CU46" s="64" t="s">
        <v>44</v>
      </c>
      <c r="CV46" s="64" t="s">
        <v>44</v>
      </c>
      <c r="CW46" s="64" t="s">
        <v>44</v>
      </c>
      <c r="CX46" s="64" t="s">
        <v>44</v>
      </c>
      <c r="CY46" s="64" t="s">
        <v>44</v>
      </c>
      <c r="CZ46" s="64" t="s">
        <v>44</v>
      </c>
      <c r="DA46" s="64" t="s">
        <v>44</v>
      </c>
      <c r="DB46" s="64" t="s">
        <v>44</v>
      </c>
      <c r="DC46" s="64" t="s">
        <v>44</v>
      </c>
      <c r="DD46" s="64" t="s">
        <v>44</v>
      </c>
      <c r="DE46" s="64" t="s">
        <v>44</v>
      </c>
      <c r="DF46" s="64" t="s">
        <v>44</v>
      </c>
      <c r="DG46" s="64" t="s">
        <v>44</v>
      </c>
      <c r="DH46" s="64" t="s">
        <v>44</v>
      </c>
      <c r="DI46" s="64" t="s">
        <v>44</v>
      </c>
      <c r="DJ46" s="64" t="s">
        <v>44</v>
      </c>
      <c r="DK46" s="64" t="s">
        <v>44</v>
      </c>
      <c r="DL46" s="64" t="s">
        <v>44</v>
      </c>
      <c r="DM46" s="64" t="s">
        <v>44</v>
      </c>
      <c r="DN46" s="64" t="s">
        <v>44</v>
      </c>
      <c r="DO46" s="64" t="s">
        <v>44</v>
      </c>
      <c r="DP46" s="64" t="s">
        <v>44</v>
      </c>
      <c r="DQ46" s="64" t="s">
        <v>44</v>
      </c>
      <c r="DR46" s="64" t="s">
        <v>44</v>
      </c>
      <c r="DS46" s="64" t="s">
        <v>44</v>
      </c>
      <c r="DT46" s="64" t="s">
        <v>44</v>
      </c>
      <c r="DU46" s="64" t="s">
        <v>44</v>
      </c>
      <c r="DV46" s="63" t="s">
        <v>44</v>
      </c>
      <c r="DW46" s="63" t="s">
        <v>44</v>
      </c>
      <c r="DX46" s="64" t="s">
        <v>44</v>
      </c>
      <c r="DY46" s="64" t="s">
        <v>44</v>
      </c>
      <c r="DZ46" s="64" t="s">
        <v>44</v>
      </c>
      <c r="EA46" s="64" t="s">
        <v>44</v>
      </c>
      <c r="EB46" s="64" t="s">
        <v>44</v>
      </c>
      <c r="EC46" s="64" t="s">
        <v>44</v>
      </c>
    </row>
    <row r="47" spans="1:133" x14ac:dyDescent="0.35">
      <c r="A47" s="63" t="s">
        <v>6</v>
      </c>
      <c r="B47" s="55" t="s">
        <v>171</v>
      </c>
      <c r="C47" s="55" t="s">
        <v>216</v>
      </c>
      <c r="E47" s="64">
        <v>49.238700000000001</v>
      </c>
      <c r="F47" s="64">
        <v>-1.2999999999999999E-3</v>
      </c>
      <c r="G47" s="64">
        <v>33.3461</v>
      </c>
      <c r="H47" s="64">
        <v>8.4442000000000004</v>
      </c>
      <c r="I47" s="64">
        <v>2.2100000000000002E-2</v>
      </c>
      <c r="J47" s="64">
        <v>8.2834000000000003</v>
      </c>
      <c r="K47" s="64">
        <v>1.14E-2</v>
      </c>
      <c r="L47" s="64">
        <v>7.3800000000000004E-2</v>
      </c>
      <c r="M47" s="64">
        <v>2E-3</v>
      </c>
      <c r="N47" s="64">
        <v>99.420399999999987</v>
      </c>
      <c r="P47" s="64">
        <v>5.0089855769166087</v>
      </c>
      <c r="Q47" s="64">
        <v>-9.9451403972735831E-5</v>
      </c>
      <c r="R47" s="64">
        <v>3.9980441706025553</v>
      </c>
      <c r="S47" s="64">
        <v>0.71839172643657856</v>
      </c>
      <c r="T47" s="64">
        <v>1.9042537957061584E-3</v>
      </c>
      <c r="U47" s="64">
        <v>1.2562150618894523</v>
      </c>
      <c r="V47" s="64">
        <v>1.2425369596486932E-3</v>
      </c>
      <c r="W47" s="64">
        <v>1.4556267767415528E-2</v>
      </c>
      <c r="X47" s="64">
        <v>2.595602116038926E-4</v>
      </c>
      <c r="Y47" s="64"/>
      <c r="Z47" s="65">
        <v>96.6</v>
      </c>
      <c r="AA47" s="65">
        <v>7.1</v>
      </c>
      <c r="AB47" s="65">
        <v>42.3</v>
      </c>
      <c r="AC47" s="65">
        <v>3.4</v>
      </c>
      <c r="AD47" s="65">
        <v>976</v>
      </c>
      <c r="AE47" s="65">
        <v>82</v>
      </c>
      <c r="AF47" s="65">
        <v>78100</v>
      </c>
      <c r="AG47" s="65">
        <v>4700</v>
      </c>
      <c r="AH47" s="65">
        <v>300000</v>
      </c>
      <c r="AI47" s="65">
        <v>17000</v>
      </c>
      <c r="AJ47" s="65">
        <v>39.9</v>
      </c>
      <c r="AK47" s="65">
        <v>7.9</v>
      </c>
      <c r="AL47" s="65" t="s">
        <v>44</v>
      </c>
      <c r="AM47" s="65" t="s">
        <v>44</v>
      </c>
      <c r="AN47" s="65" t="s">
        <v>44</v>
      </c>
      <c r="AO47" s="65" t="s">
        <v>44</v>
      </c>
      <c r="AP47" s="64" t="s">
        <v>44</v>
      </c>
      <c r="AQ47" s="64" t="s">
        <v>44</v>
      </c>
      <c r="AR47" s="63" t="s">
        <v>44</v>
      </c>
      <c r="AS47" s="63" t="s">
        <v>44</v>
      </c>
      <c r="AT47" s="63" t="s">
        <v>44</v>
      </c>
      <c r="AU47" s="63" t="s">
        <v>44</v>
      </c>
      <c r="AV47" s="65" t="s">
        <v>44</v>
      </c>
      <c r="AW47" s="65" t="s">
        <v>44</v>
      </c>
      <c r="AX47" s="65">
        <v>172</v>
      </c>
      <c r="AY47" s="65">
        <v>10</v>
      </c>
      <c r="AZ47" s="65">
        <v>88200</v>
      </c>
      <c r="BA47" s="65">
        <v>5600</v>
      </c>
      <c r="BB47" s="63">
        <v>17.600000000000001</v>
      </c>
      <c r="BC47" s="63">
        <v>1.3</v>
      </c>
      <c r="BD47" s="65">
        <v>4.72</v>
      </c>
      <c r="BE47" s="65">
        <v>0.97</v>
      </c>
      <c r="BF47" s="65" t="s">
        <v>44</v>
      </c>
      <c r="BG47" s="65" t="s">
        <v>44</v>
      </c>
      <c r="BH47" s="65">
        <v>129</v>
      </c>
      <c r="BI47" s="65">
        <v>10</v>
      </c>
      <c r="BJ47" s="65">
        <v>49.5</v>
      </c>
      <c r="BK47" s="65">
        <v>2.4</v>
      </c>
      <c r="BL47" s="63" t="s">
        <v>44</v>
      </c>
      <c r="BM47" s="63" t="s">
        <v>44</v>
      </c>
      <c r="BN47" s="65">
        <v>0.53</v>
      </c>
      <c r="BO47" s="65">
        <v>0.11</v>
      </c>
      <c r="BP47" s="65" t="s">
        <v>44</v>
      </c>
      <c r="BQ47" s="65" t="s">
        <v>44</v>
      </c>
      <c r="BR47" s="63" t="s">
        <v>44</v>
      </c>
      <c r="BS47" s="63" t="s">
        <v>44</v>
      </c>
      <c r="BT47" s="64" t="s">
        <v>44</v>
      </c>
      <c r="BU47" s="64" t="s">
        <v>44</v>
      </c>
      <c r="BV47" s="64" t="s">
        <v>44</v>
      </c>
      <c r="BW47" s="64" t="s">
        <v>44</v>
      </c>
      <c r="BX47" s="64" t="s">
        <v>44</v>
      </c>
      <c r="BY47" s="64" t="s">
        <v>44</v>
      </c>
      <c r="BZ47" s="64" t="s">
        <v>44</v>
      </c>
      <c r="CA47" s="64" t="s">
        <v>44</v>
      </c>
      <c r="CB47" s="64" t="s">
        <v>44</v>
      </c>
      <c r="CC47" s="64" t="s">
        <v>44</v>
      </c>
      <c r="CD47" s="64" t="s">
        <v>44</v>
      </c>
      <c r="CE47" s="64" t="s">
        <v>44</v>
      </c>
      <c r="CF47" s="64" t="s">
        <v>44</v>
      </c>
      <c r="CG47" s="64" t="s">
        <v>44</v>
      </c>
      <c r="CH47" s="63">
        <v>2.61</v>
      </c>
      <c r="CI47" s="63">
        <v>0.26</v>
      </c>
      <c r="CJ47" s="63" t="s">
        <v>44</v>
      </c>
      <c r="CK47" s="63" t="s">
        <v>44</v>
      </c>
      <c r="CL47" s="64" t="s">
        <v>44</v>
      </c>
      <c r="CM47" s="64" t="s">
        <v>44</v>
      </c>
      <c r="CN47" s="64" t="s">
        <v>44</v>
      </c>
      <c r="CO47" s="64" t="s">
        <v>44</v>
      </c>
      <c r="CP47" s="64" t="s">
        <v>44</v>
      </c>
      <c r="CQ47" s="64" t="s">
        <v>44</v>
      </c>
      <c r="CR47" s="64" t="s">
        <v>44</v>
      </c>
      <c r="CS47" s="64" t="s">
        <v>44</v>
      </c>
      <c r="CT47" s="64" t="s">
        <v>44</v>
      </c>
      <c r="CU47" s="64" t="s">
        <v>44</v>
      </c>
      <c r="CV47" s="64" t="s">
        <v>44</v>
      </c>
      <c r="CW47" s="64" t="s">
        <v>44</v>
      </c>
      <c r="CX47" s="64" t="s">
        <v>44</v>
      </c>
      <c r="CY47" s="64" t="s">
        <v>44</v>
      </c>
      <c r="CZ47" s="64" t="s">
        <v>44</v>
      </c>
      <c r="DA47" s="64" t="s">
        <v>44</v>
      </c>
      <c r="DB47" s="64" t="s">
        <v>44</v>
      </c>
      <c r="DC47" s="64" t="s">
        <v>44</v>
      </c>
      <c r="DD47" s="64" t="s">
        <v>44</v>
      </c>
      <c r="DE47" s="64" t="s">
        <v>44</v>
      </c>
      <c r="DF47" s="64" t="s">
        <v>44</v>
      </c>
      <c r="DG47" s="64" t="s">
        <v>44</v>
      </c>
      <c r="DH47" s="64" t="s">
        <v>44</v>
      </c>
      <c r="DI47" s="64" t="s">
        <v>44</v>
      </c>
      <c r="DJ47" s="64" t="s">
        <v>44</v>
      </c>
      <c r="DK47" s="64" t="s">
        <v>44</v>
      </c>
      <c r="DL47" s="64" t="s">
        <v>44</v>
      </c>
      <c r="DM47" s="64" t="s">
        <v>44</v>
      </c>
      <c r="DN47" s="64" t="s">
        <v>44</v>
      </c>
      <c r="DO47" s="64" t="s">
        <v>44</v>
      </c>
      <c r="DP47" s="64" t="s">
        <v>44</v>
      </c>
      <c r="DQ47" s="64" t="s">
        <v>44</v>
      </c>
      <c r="DR47" s="64" t="s">
        <v>44</v>
      </c>
      <c r="DS47" s="64" t="s">
        <v>44</v>
      </c>
      <c r="DT47" s="64" t="s">
        <v>44</v>
      </c>
      <c r="DU47" s="64" t="s">
        <v>44</v>
      </c>
      <c r="DV47" s="63" t="s">
        <v>44</v>
      </c>
      <c r="DW47" s="63" t="s">
        <v>44</v>
      </c>
      <c r="DX47" s="64" t="s">
        <v>44</v>
      </c>
      <c r="DY47" s="64" t="s">
        <v>44</v>
      </c>
      <c r="DZ47" s="64" t="s">
        <v>44</v>
      </c>
      <c r="EA47" s="64" t="s">
        <v>44</v>
      </c>
      <c r="EB47" s="64" t="s">
        <v>44</v>
      </c>
      <c r="EC47" s="64" t="s">
        <v>44</v>
      </c>
    </row>
    <row r="48" spans="1:133" x14ac:dyDescent="0.35">
      <c r="A48" s="63" t="s">
        <v>6</v>
      </c>
      <c r="B48" s="55" t="s">
        <v>171</v>
      </c>
      <c r="C48" s="55" t="s">
        <v>217</v>
      </c>
      <c r="E48" s="64">
        <v>49.249600000000001</v>
      </c>
      <c r="G48" s="64">
        <v>33.374000000000002</v>
      </c>
      <c r="H48" s="64">
        <v>8.4341000000000008</v>
      </c>
      <c r="I48" s="64">
        <v>1.7999999999999999E-2</v>
      </c>
      <c r="J48" s="64">
        <v>8.2516999999999996</v>
      </c>
      <c r="K48" s="64">
        <v>1.15E-2</v>
      </c>
      <c r="L48" s="64">
        <v>7.0999999999999994E-2</v>
      </c>
      <c r="M48" s="64">
        <v>2.9999999999999997E-4</v>
      </c>
      <c r="N48" s="64">
        <v>99.410200000000003</v>
      </c>
      <c r="P48" s="64">
        <v>5.0098053322170415</v>
      </c>
      <c r="Q48" s="64">
        <v>0</v>
      </c>
      <c r="R48" s="64">
        <v>4.0011583687833827</v>
      </c>
      <c r="S48" s="64">
        <v>0.71749106500389048</v>
      </c>
      <c r="T48" s="64">
        <v>1.5508864495496547E-3</v>
      </c>
      <c r="U48" s="64">
        <v>1.2513354062610824</v>
      </c>
      <c r="V48" s="64">
        <v>1.2533640822974632E-3</v>
      </c>
      <c r="W48" s="64">
        <v>1.4003189402841495E-2</v>
      </c>
      <c r="X48" s="64">
        <v>3.89317852132495E-5</v>
      </c>
      <c r="Y48" s="64"/>
      <c r="Z48" s="65">
        <v>100.3</v>
      </c>
      <c r="AA48" s="65">
        <v>7.2</v>
      </c>
      <c r="AB48" s="65">
        <v>42.7</v>
      </c>
      <c r="AC48" s="65">
        <v>4</v>
      </c>
      <c r="AD48" s="65">
        <v>1065</v>
      </c>
      <c r="AE48" s="65">
        <v>88</v>
      </c>
      <c r="AF48" s="65">
        <v>74100</v>
      </c>
      <c r="AG48" s="65">
        <v>4100</v>
      </c>
      <c r="AH48" s="65">
        <v>298000</v>
      </c>
      <c r="AI48" s="65">
        <v>17000</v>
      </c>
      <c r="AJ48" s="65">
        <v>37.299999999999997</v>
      </c>
      <c r="AK48" s="65">
        <v>6.5</v>
      </c>
      <c r="AL48" s="65" t="s">
        <v>44</v>
      </c>
      <c r="AM48" s="65" t="s">
        <v>44</v>
      </c>
      <c r="AN48" s="65" t="s">
        <v>44</v>
      </c>
      <c r="AO48" s="65" t="s">
        <v>44</v>
      </c>
      <c r="AP48" s="64" t="s">
        <v>44</v>
      </c>
      <c r="AQ48" s="64" t="s">
        <v>44</v>
      </c>
      <c r="AR48" s="63">
        <v>3.9</v>
      </c>
      <c r="AS48" s="63">
        <v>1.3</v>
      </c>
      <c r="AT48" s="63">
        <v>0.34</v>
      </c>
      <c r="AU48" s="63">
        <v>0.14000000000000001</v>
      </c>
      <c r="AV48" s="65" t="s">
        <v>44</v>
      </c>
      <c r="AW48" s="65" t="s">
        <v>44</v>
      </c>
      <c r="AX48" s="65">
        <v>180</v>
      </c>
      <c r="AY48" s="65">
        <v>15</v>
      </c>
      <c r="AZ48" s="65">
        <v>86500</v>
      </c>
      <c r="BA48" s="65">
        <v>4800</v>
      </c>
      <c r="BB48" s="63">
        <v>16.52</v>
      </c>
      <c r="BC48" s="63">
        <v>0.97</v>
      </c>
      <c r="BD48" s="65">
        <v>5.3</v>
      </c>
      <c r="BE48" s="65">
        <v>1</v>
      </c>
      <c r="BF48" s="65" t="s">
        <v>44</v>
      </c>
      <c r="BG48" s="65" t="s">
        <v>44</v>
      </c>
      <c r="BH48" s="65">
        <v>90.6</v>
      </c>
      <c r="BI48" s="65">
        <v>6.8</v>
      </c>
      <c r="BJ48" s="65">
        <v>52.8</v>
      </c>
      <c r="BK48" s="65">
        <v>3.2</v>
      </c>
      <c r="BL48" s="63" t="s">
        <v>44</v>
      </c>
      <c r="BM48" s="63" t="s">
        <v>44</v>
      </c>
      <c r="BN48" s="65">
        <v>0.68</v>
      </c>
      <c r="BO48" s="65">
        <v>0.14000000000000001</v>
      </c>
      <c r="BP48" s="65" t="s">
        <v>44</v>
      </c>
      <c r="BQ48" s="65" t="s">
        <v>44</v>
      </c>
      <c r="BR48" s="63" t="s">
        <v>44</v>
      </c>
      <c r="BS48" s="63" t="s">
        <v>44</v>
      </c>
      <c r="BT48" s="64" t="s">
        <v>44</v>
      </c>
      <c r="BU48" s="64" t="s">
        <v>44</v>
      </c>
      <c r="BV48" s="64" t="s">
        <v>44</v>
      </c>
      <c r="BW48" s="64" t="s">
        <v>44</v>
      </c>
      <c r="BX48" s="64" t="s">
        <v>44</v>
      </c>
      <c r="BY48" s="64" t="s">
        <v>44</v>
      </c>
      <c r="BZ48" s="64" t="s">
        <v>44</v>
      </c>
      <c r="CA48" s="64" t="s">
        <v>44</v>
      </c>
      <c r="CB48" s="64" t="s">
        <v>44</v>
      </c>
      <c r="CC48" s="64" t="s">
        <v>44</v>
      </c>
      <c r="CD48" s="64" t="s">
        <v>44</v>
      </c>
      <c r="CE48" s="64" t="s">
        <v>44</v>
      </c>
      <c r="CF48" s="64" t="s">
        <v>44</v>
      </c>
      <c r="CG48" s="64" t="s">
        <v>44</v>
      </c>
      <c r="CH48" s="63">
        <v>4.34</v>
      </c>
      <c r="CI48" s="63">
        <v>0.3</v>
      </c>
      <c r="CJ48" s="63" t="s">
        <v>44</v>
      </c>
      <c r="CK48" s="63" t="s">
        <v>44</v>
      </c>
      <c r="CL48" s="64" t="s">
        <v>44</v>
      </c>
      <c r="CM48" s="64" t="s">
        <v>44</v>
      </c>
      <c r="CN48" s="64" t="s">
        <v>44</v>
      </c>
      <c r="CO48" s="64" t="s">
        <v>44</v>
      </c>
      <c r="CP48" s="64" t="s">
        <v>44</v>
      </c>
      <c r="CQ48" s="64" t="s">
        <v>44</v>
      </c>
      <c r="CR48" s="64" t="s">
        <v>44</v>
      </c>
      <c r="CS48" s="64" t="s">
        <v>44</v>
      </c>
      <c r="CT48" s="64" t="s">
        <v>44</v>
      </c>
      <c r="CU48" s="64" t="s">
        <v>44</v>
      </c>
      <c r="CV48" s="64" t="s">
        <v>44</v>
      </c>
      <c r="CW48" s="64" t="s">
        <v>44</v>
      </c>
      <c r="CX48" s="64" t="s">
        <v>44</v>
      </c>
      <c r="CY48" s="64" t="s">
        <v>44</v>
      </c>
      <c r="CZ48" s="64" t="s">
        <v>44</v>
      </c>
      <c r="DA48" s="64" t="s">
        <v>44</v>
      </c>
      <c r="DB48" s="64" t="s">
        <v>44</v>
      </c>
      <c r="DC48" s="64" t="s">
        <v>44</v>
      </c>
      <c r="DD48" s="64" t="s">
        <v>44</v>
      </c>
      <c r="DE48" s="64" t="s">
        <v>44</v>
      </c>
      <c r="DF48" s="64" t="s">
        <v>44</v>
      </c>
      <c r="DG48" s="64" t="s">
        <v>44</v>
      </c>
      <c r="DH48" s="64" t="s">
        <v>44</v>
      </c>
      <c r="DI48" s="64" t="s">
        <v>44</v>
      </c>
      <c r="DJ48" s="64" t="s">
        <v>44</v>
      </c>
      <c r="DK48" s="64" t="s">
        <v>44</v>
      </c>
      <c r="DL48" s="64" t="s">
        <v>44</v>
      </c>
      <c r="DM48" s="64" t="s">
        <v>44</v>
      </c>
      <c r="DN48" s="64" t="s">
        <v>44</v>
      </c>
      <c r="DO48" s="64" t="s">
        <v>44</v>
      </c>
      <c r="DP48" s="64" t="s">
        <v>44</v>
      </c>
      <c r="DQ48" s="64" t="s">
        <v>44</v>
      </c>
      <c r="DR48" s="64" t="s">
        <v>44</v>
      </c>
      <c r="DS48" s="64" t="s">
        <v>44</v>
      </c>
      <c r="DT48" s="64" t="s">
        <v>44</v>
      </c>
      <c r="DU48" s="64" t="s">
        <v>44</v>
      </c>
      <c r="DV48" s="63" t="s">
        <v>44</v>
      </c>
      <c r="DW48" s="63" t="s">
        <v>44</v>
      </c>
      <c r="DX48" s="64" t="s">
        <v>44</v>
      </c>
      <c r="DY48" s="64" t="s">
        <v>44</v>
      </c>
      <c r="DZ48" s="64" t="s">
        <v>44</v>
      </c>
      <c r="EA48" s="64" t="s">
        <v>44</v>
      </c>
      <c r="EB48" s="64" t="s">
        <v>44</v>
      </c>
      <c r="EC48" s="64" t="s">
        <v>44</v>
      </c>
    </row>
    <row r="49" spans="1:133" x14ac:dyDescent="0.35">
      <c r="A49" s="63" t="s">
        <v>6</v>
      </c>
      <c r="B49" s="55" t="s">
        <v>171</v>
      </c>
      <c r="C49" s="55" t="s">
        <v>218</v>
      </c>
      <c r="E49" s="64">
        <v>48.842100000000002</v>
      </c>
      <c r="F49" s="64">
        <v>9.9000000000000008E-3</v>
      </c>
      <c r="G49" s="64">
        <v>33.217199999999998</v>
      </c>
      <c r="H49" s="64">
        <v>9.0294000000000008</v>
      </c>
      <c r="I49" s="64">
        <v>2.5600000000000001E-2</v>
      </c>
      <c r="J49" s="64">
        <v>7.609</v>
      </c>
      <c r="K49" s="64">
        <v>7.9000000000000008E-3</v>
      </c>
      <c r="L49" s="64">
        <v>0.10050000000000001</v>
      </c>
      <c r="M49" s="64">
        <v>-4.0000000000000002E-4</v>
      </c>
      <c r="N49" s="64">
        <v>98.841199999999986</v>
      </c>
      <c r="P49" s="64">
        <v>5.0110253745773594</v>
      </c>
      <c r="Q49" s="64">
        <v>7.6382141653734523E-4</v>
      </c>
      <c r="R49" s="64">
        <v>4.0165634460733264</v>
      </c>
      <c r="S49" s="64">
        <v>0.77473071445489139</v>
      </c>
      <c r="T49" s="64">
        <v>2.2246494777572578E-3</v>
      </c>
      <c r="U49" s="64">
        <v>1.1637830219558938</v>
      </c>
      <c r="V49" s="64">
        <v>8.6840162252184233E-4</v>
      </c>
      <c r="W49" s="64">
        <v>1.9991657664378489E-2</v>
      </c>
      <c r="X49" s="64">
        <v>-5.235488206677877E-5</v>
      </c>
      <c r="Y49" s="64"/>
      <c r="Z49" s="65">
        <v>125</v>
      </c>
      <c r="AA49" s="65">
        <v>6.2</v>
      </c>
      <c r="AB49" s="65">
        <v>32.9</v>
      </c>
      <c r="AC49" s="65">
        <v>3.1</v>
      </c>
      <c r="AD49" s="65">
        <v>1056</v>
      </c>
      <c r="AE49" s="65">
        <v>81</v>
      </c>
      <c r="AF49" s="65">
        <v>75300</v>
      </c>
      <c r="AG49" s="65">
        <v>3400</v>
      </c>
      <c r="AH49" s="65">
        <v>310000</v>
      </c>
      <c r="AI49" s="65">
        <v>12000</v>
      </c>
      <c r="AP49" s="64" t="s">
        <v>44</v>
      </c>
      <c r="AQ49" s="64" t="s">
        <v>44</v>
      </c>
      <c r="AR49" s="63">
        <v>4.5999999999999996</v>
      </c>
      <c r="AS49" s="63">
        <v>2.1</v>
      </c>
      <c r="AT49" s="63" t="s">
        <v>44</v>
      </c>
      <c r="AU49" s="63" t="s">
        <v>44</v>
      </c>
      <c r="AV49" s="65" t="s">
        <v>44</v>
      </c>
      <c r="AW49" s="65" t="s">
        <v>44</v>
      </c>
      <c r="AX49" s="65">
        <v>186.2</v>
      </c>
      <c r="AY49" s="65">
        <v>9.3000000000000007</v>
      </c>
      <c r="BB49" s="63">
        <v>22.9</v>
      </c>
      <c r="BC49" s="63">
        <v>1.6</v>
      </c>
      <c r="BD49" s="65">
        <v>17.2</v>
      </c>
      <c r="BE49" s="65">
        <v>4.8</v>
      </c>
      <c r="BF49" s="65" t="s">
        <v>44</v>
      </c>
      <c r="BG49" s="65" t="s">
        <v>44</v>
      </c>
      <c r="BH49" s="65">
        <v>144</v>
      </c>
      <c r="BI49" s="65">
        <v>10</v>
      </c>
      <c r="BJ49" s="65">
        <v>44</v>
      </c>
      <c r="BK49" s="65">
        <v>2.5</v>
      </c>
      <c r="BL49" s="63" t="s">
        <v>44</v>
      </c>
      <c r="BM49" s="63" t="s">
        <v>44</v>
      </c>
      <c r="BN49" s="65" t="s">
        <v>44</v>
      </c>
      <c r="BO49" s="65" t="s">
        <v>44</v>
      </c>
      <c r="BP49" s="65" t="s">
        <v>44</v>
      </c>
      <c r="BQ49" s="65" t="s">
        <v>44</v>
      </c>
      <c r="BR49" s="63" t="s">
        <v>44</v>
      </c>
      <c r="BS49" s="63" t="s">
        <v>44</v>
      </c>
      <c r="BT49" s="64"/>
      <c r="BU49" s="64"/>
      <c r="BV49" s="64" t="s">
        <v>44</v>
      </c>
      <c r="BW49" s="64" t="s">
        <v>44</v>
      </c>
      <c r="BX49" s="64"/>
      <c r="BY49" s="64"/>
      <c r="BZ49" s="64"/>
      <c r="CA49" s="64"/>
      <c r="CB49" s="64"/>
      <c r="CC49" s="64"/>
      <c r="CD49" s="64" t="s">
        <v>44</v>
      </c>
      <c r="CE49" s="64" t="s">
        <v>44</v>
      </c>
      <c r="CF49" s="64" t="s">
        <v>44</v>
      </c>
      <c r="CG49" s="64" t="s">
        <v>44</v>
      </c>
      <c r="CH49" s="63">
        <v>3.99</v>
      </c>
      <c r="CI49" s="63">
        <v>0.24</v>
      </c>
      <c r="CJ49" s="63">
        <v>2.41</v>
      </c>
      <c r="CK49" s="63">
        <v>0.85</v>
      </c>
      <c r="CL49" s="64"/>
      <c r="CM49" s="64"/>
      <c r="CN49" s="64"/>
      <c r="CO49" s="64"/>
      <c r="CP49" s="64"/>
      <c r="CQ49" s="64"/>
      <c r="CR49" s="64"/>
      <c r="CS49" s="64"/>
      <c r="CT49" s="64"/>
      <c r="CU49" s="64"/>
      <c r="CV49" s="64"/>
      <c r="CW49" s="64"/>
      <c r="CX49" s="64"/>
      <c r="CY49" s="64"/>
      <c r="CZ49" s="64"/>
      <c r="DA49" s="64"/>
      <c r="DB49" s="64"/>
      <c r="DC49" s="64"/>
      <c r="DD49" s="64"/>
      <c r="DE49" s="64"/>
      <c r="DF49" s="64"/>
      <c r="DG49" s="64"/>
      <c r="DH49" s="64"/>
      <c r="DI49" s="64"/>
      <c r="DJ49" s="64"/>
      <c r="DK49" s="64"/>
      <c r="DL49" s="64"/>
      <c r="DM49" s="64"/>
      <c r="DN49" s="64"/>
      <c r="DO49" s="64"/>
      <c r="DP49" s="64" t="s">
        <v>44</v>
      </c>
      <c r="DQ49" s="64" t="s">
        <v>44</v>
      </c>
      <c r="DR49" s="64" t="s">
        <v>44</v>
      </c>
      <c r="DS49" s="64" t="s">
        <v>44</v>
      </c>
      <c r="DT49" s="64"/>
      <c r="DU49" s="64"/>
      <c r="DV49" s="63">
        <v>2</v>
      </c>
      <c r="DW49" s="63">
        <v>1.1000000000000001</v>
      </c>
      <c r="DX49" s="64"/>
      <c r="DY49" s="64"/>
      <c r="DZ49" s="64"/>
      <c r="EA49" s="64"/>
      <c r="EB49" s="64" t="s">
        <v>44</v>
      </c>
      <c r="EC49" s="64" t="s">
        <v>44</v>
      </c>
    </row>
    <row r="50" spans="1:133" x14ac:dyDescent="0.35">
      <c r="A50" s="63" t="s">
        <v>6</v>
      </c>
      <c r="B50" s="55" t="s">
        <v>171</v>
      </c>
      <c r="C50" s="55" t="s">
        <v>219</v>
      </c>
      <c r="E50" s="64">
        <v>48.973799999999997</v>
      </c>
      <c r="F50" s="64">
        <v>1.01E-2</v>
      </c>
      <c r="G50" s="64">
        <v>33.794400000000003</v>
      </c>
      <c r="H50" s="64">
        <v>9.1835000000000004</v>
      </c>
      <c r="I50" s="64">
        <v>2.5999999999999999E-2</v>
      </c>
      <c r="J50" s="64">
        <v>7.8937999999999997</v>
      </c>
      <c r="K50" s="64">
        <v>1.3100000000000001E-2</v>
      </c>
      <c r="L50" s="64">
        <v>9.8299999999999998E-2</v>
      </c>
      <c r="M50" s="64">
        <v>3.5000000000000001E-3</v>
      </c>
      <c r="N50" s="64">
        <v>99.996499999999983</v>
      </c>
      <c r="P50" s="64">
        <v>4.9722813878984091</v>
      </c>
      <c r="Q50" s="64">
        <v>7.7114781366664287E-4</v>
      </c>
      <c r="R50" s="64">
        <v>4.0438586945197912</v>
      </c>
      <c r="S50" s="64">
        <v>0.77975780943624762</v>
      </c>
      <c r="T50" s="64">
        <v>2.2359114288932219E-3</v>
      </c>
      <c r="U50" s="64">
        <v>1.1947861317862494</v>
      </c>
      <c r="V50" s="64">
        <v>1.4250314584782454E-3</v>
      </c>
      <c r="W50" s="64">
        <v>1.9350664517066175E-2</v>
      </c>
      <c r="X50" s="64">
        <v>4.5334085551939837E-4</v>
      </c>
      <c r="Y50" s="64"/>
      <c r="Z50" s="65">
        <v>156</v>
      </c>
      <c r="AA50" s="65">
        <v>10</v>
      </c>
      <c r="AB50" s="65">
        <v>31.5</v>
      </c>
      <c r="AC50" s="65">
        <v>3.7</v>
      </c>
      <c r="AD50" s="65">
        <v>1133</v>
      </c>
      <c r="AE50" s="65">
        <v>77</v>
      </c>
      <c r="AF50" s="65">
        <v>73800</v>
      </c>
      <c r="AG50" s="65">
        <v>3800</v>
      </c>
      <c r="AH50" s="65">
        <v>281000</v>
      </c>
      <c r="AI50" s="65">
        <v>13000</v>
      </c>
      <c r="AJ50" s="65">
        <v>34.4</v>
      </c>
      <c r="AK50" s="65">
        <v>7.7</v>
      </c>
      <c r="AL50" s="65">
        <v>11.6</v>
      </c>
      <c r="AM50" s="65">
        <v>4.9000000000000004</v>
      </c>
      <c r="AN50" s="65" t="s">
        <v>44</v>
      </c>
      <c r="AO50" s="65" t="s">
        <v>44</v>
      </c>
      <c r="AP50" s="64" t="s">
        <v>44</v>
      </c>
      <c r="AQ50" s="64" t="s">
        <v>44</v>
      </c>
      <c r="AR50" s="63">
        <v>3.6</v>
      </c>
      <c r="AS50" s="63">
        <v>1.1000000000000001</v>
      </c>
      <c r="AT50" s="63" t="s">
        <v>44</v>
      </c>
      <c r="AU50" s="63" t="s">
        <v>44</v>
      </c>
      <c r="AV50" s="65" t="s">
        <v>44</v>
      </c>
      <c r="AW50" s="65" t="s">
        <v>44</v>
      </c>
      <c r="AX50" s="65">
        <v>154.69999999999999</v>
      </c>
      <c r="AY50" s="65">
        <v>8.9</v>
      </c>
      <c r="AZ50" s="65">
        <v>87600</v>
      </c>
      <c r="BA50" s="65">
        <v>4900</v>
      </c>
      <c r="BB50" s="63">
        <v>19.8</v>
      </c>
      <c r="BC50" s="63">
        <v>1</v>
      </c>
      <c r="BD50" s="65">
        <v>8</v>
      </c>
      <c r="BE50" s="65">
        <v>1.3</v>
      </c>
      <c r="BF50" s="65" t="s">
        <v>44</v>
      </c>
      <c r="BG50" s="65" t="s">
        <v>44</v>
      </c>
      <c r="BH50" s="65">
        <v>117</v>
      </c>
      <c r="BI50" s="65">
        <v>7.4</v>
      </c>
      <c r="BJ50" s="65">
        <v>50.3</v>
      </c>
      <c r="BK50" s="65">
        <v>3.3</v>
      </c>
      <c r="BL50" s="63" t="s">
        <v>44</v>
      </c>
      <c r="BM50" s="63" t="s">
        <v>44</v>
      </c>
      <c r="BN50" s="65" t="s">
        <v>44</v>
      </c>
      <c r="BO50" s="65" t="s">
        <v>44</v>
      </c>
      <c r="BP50" s="65">
        <v>0.62</v>
      </c>
      <c r="BQ50" s="65">
        <v>0.21</v>
      </c>
      <c r="BR50" s="63" t="s">
        <v>44</v>
      </c>
      <c r="BS50" s="63" t="s">
        <v>44</v>
      </c>
      <c r="BT50" s="64" t="s">
        <v>44</v>
      </c>
      <c r="BU50" s="64" t="s">
        <v>44</v>
      </c>
      <c r="BV50" s="64" t="s">
        <v>44</v>
      </c>
      <c r="BW50" s="64" t="s">
        <v>44</v>
      </c>
      <c r="BX50" s="64" t="s">
        <v>44</v>
      </c>
      <c r="BY50" s="64" t="s">
        <v>44</v>
      </c>
      <c r="BZ50" s="64" t="s">
        <v>44</v>
      </c>
      <c r="CA50" s="64" t="s">
        <v>44</v>
      </c>
      <c r="CB50" s="64" t="s">
        <v>44</v>
      </c>
      <c r="CC50" s="64" t="s">
        <v>44</v>
      </c>
      <c r="CD50" s="64" t="s">
        <v>44</v>
      </c>
      <c r="CE50" s="64" t="s">
        <v>44</v>
      </c>
      <c r="CF50" s="64" t="s">
        <v>44</v>
      </c>
      <c r="CG50" s="64" t="s">
        <v>44</v>
      </c>
      <c r="CH50" s="63">
        <v>3.21</v>
      </c>
      <c r="CI50" s="63">
        <v>0.21</v>
      </c>
      <c r="CJ50" s="63">
        <v>2.02</v>
      </c>
      <c r="CK50" s="63">
        <v>0.71</v>
      </c>
      <c r="CL50" s="64" t="s">
        <v>44</v>
      </c>
      <c r="CM50" s="64" t="s">
        <v>44</v>
      </c>
      <c r="CN50" s="64" t="s">
        <v>44</v>
      </c>
      <c r="CO50" s="64" t="s">
        <v>44</v>
      </c>
      <c r="CP50" s="64" t="s">
        <v>44</v>
      </c>
      <c r="CQ50" s="64" t="s">
        <v>44</v>
      </c>
      <c r="CR50" s="64" t="s">
        <v>44</v>
      </c>
      <c r="CS50" s="64" t="s">
        <v>44</v>
      </c>
      <c r="CT50" s="64" t="s">
        <v>44</v>
      </c>
      <c r="CU50" s="64" t="s">
        <v>44</v>
      </c>
      <c r="CV50" s="64" t="s">
        <v>44</v>
      </c>
      <c r="CW50" s="64" t="s">
        <v>44</v>
      </c>
      <c r="CX50" s="64" t="s">
        <v>44</v>
      </c>
      <c r="CY50" s="64" t="s">
        <v>44</v>
      </c>
      <c r="CZ50" s="64" t="s">
        <v>44</v>
      </c>
      <c r="DA50" s="64" t="s">
        <v>44</v>
      </c>
      <c r="DB50" s="64" t="s">
        <v>44</v>
      </c>
      <c r="DC50" s="64" t="s">
        <v>44</v>
      </c>
      <c r="DD50" s="64" t="s">
        <v>44</v>
      </c>
      <c r="DE50" s="64" t="s">
        <v>44</v>
      </c>
      <c r="DF50" s="64" t="s">
        <v>44</v>
      </c>
      <c r="DG50" s="64" t="s">
        <v>44</v>
      </c>
      <c r="DH50" s="64" t="s">
        <v>44</v>
      </c>
      <c r="DI50" s="64" t="s">
        <v>44</v>
      </c>
      <c r="DJ50" s="64" t="s">
        <v>44</v>
      </c>
      <c r="DK50" s="64" t="s">
        <v>44</v>
      </c>
      <c r="DL50" s="64" t="s">
        <v>44</v>
      </c>
      <c r="DM50" s="64" t="s">
        <v>44</v>
      </c>
      <c r="DN50" s="64" t="s">
        <v>44</v>
      </c>
      <c r="DO50" s="64" t="s">
        <v>44</v>
      </c>
      <c r="DP50" s="64" t="s">
        <v>44</v>
      </c>
      <c r="DQ50" s="64" t="s">
        <v>44</v>
      </c>
      <c r="DR50" s="64" t="s">
        <v>44</v>
      </c>
      <c r="DS50" s="64" t="s">
        <v>44</v>
      </c>
      <c r="DT50" s="64" t="s">
        <v>44</v>
      </c>
      <c r="DU50" s="64" t="s">
        <v>44</v>
      </c>
      <c r="DV50" s="63">
        <v>0.318</v>
      </c>
      <c r="DW50" s="63">
        <v>8.5000000000000006E-2</v>
      </c>
      <c r="DX50" s="64" t="s">
        <v>44</v>
      </c>
      <c r="DY50" s="64" t="s">
        <v>44</v>
      </c>
      <c r="DZ50" s="64" t="s">
        <v>44</v>
      </c>
      <c r="EA50" s="64" t="s">
        <v>44</v>
      </c>
      <c r="EB50" s="64" t="s">
        <v>44</v>
      </c>
      <c r="EC50" s="64" t="s">
        <v>44</v>
      </c>
    </row>
    <row r="51" spans="1:133" x14ac:dyDescent="0.35">
      <c r="A51" s="63" t="s">
        <v>6</v>
      </c>
      <c r="B51" s="55" t="s">
        <v>171</v>
      </c>
      <c r="C51" s="55" t="s">
        <v>220</v>
      </c>
      <c r="E51" s="64">
        <v>48.986400000000003</v>
      </c>
      <c r="F51" s="64">
        <v>5.4000000000000003E-3</v>
      </c>
      <c r="G51" s="64">
        <v>33.760100000000001</v>
      </c>
      <c r="H51" s="64">
        <v>9.8815000000000008</v>
      </c>
      <c r="I51" s="64">
        <v>1.2699999999999999E-2</v>
      </c>
      <c r="J51" s="64">
        <v>7.6101000000000001</v>
      </c>
      <c r="K51" s="64">
        <v>1.72E-2</v>
      </c>
      <c r="L51" s="64">
        <v>7.1599999999999997E-2</v>
      </c>
      <c r="M51" s="64">
        <v>-2.0000000000000001E-4</v>
      </c>
      <c r="N51" s="64">
        <v>100.34480000000001</v>
      </c>
      <c r="P51" s="64">
        <v>4.9712283292335124</v>
      </c>
      <c r="Q51" s="64">
        <v>4.1210350608226055E-4</v>
      </c>
      <c r="R51" s="64">
        <v>4.0378599104474802</v>
      </c>
      <c r="S51" s="64">
        <v>0.83863053141882471</v>
      </c>
      <c r="T51" s="64">
        <v>1.0916445743383643E-3</v>
      </c>
      <c r="U51" s="64">
        <v>1.1513058452174103</v>
      </c>
      <c r="V51" s="64">
        <v>1.8701562576895385E-3</v>
      </c>
      <c r="W51" s="64">
        <v>1.4088075806265784E-2</v>
      </c>
      <c r="X51" s="64">
        <v>-2.5893043618600327E-5</v>
      </c>
      <c r="Y51" s="64"/>
      <c r="Z51" s="65">
        <v>89.1</v>
      </c>
      <c r="AA51" s="65">
        <v>6</v>
      </c>
      <c r="AB51" s="65">
        <v>30.2</v>
      </c>
      <c r="AC51" s="65">
        <v>2.8</v>
      </c>
      <c r="AD51" s="65">
        <v>769</v>
      </c>
      <c r="AE51" s="65">
        <v>56</v>
      </c>
      <c r="AF51" s="65">
        <v>66000</v>
      </c>
      <c r="AG51" s="65">
        <v>4500</v>
      </c>
      <c r="AH51" s="65">
        <v>289000</v>
      </c>
      <c r="AI51" s="65">
        <v>19000</v>
      </c>
      <c r="AJ51" s="65">
        <v>26.3</v>
      </c>
      <c r="AK51" s="65">
        <v>7.9</v>
      </c>
      <c r="AL51" s="65">
        <v>20.100000000000001</v>
      </c>
      <c r="AM51" s="65">
        <v>4.7</v>
      </c>
      <c r="AN51" s="65" t="s">
        <v>44</v>
      </c>
      <c r="AO51" s="65" t="s">
        <v>44</v>
      </c>
      <c r="AP51" s="64" t="s">
        <v>44</v>
      </c>
      <c r="AQ51" s="64" t="s">
        <v>44</v>
      </c>
      <c r="AR51" s="63">
        <v>4.8</v>
      </c>
      <c r="AS51" s="63">
        <v>1.7</v>
      </c>
      <c r="AT51" s="63" t="s">
        <v>44</v>
      </c>
      <c r="AU51" s="63" t="s">
        <v>44</v>
      </c>
      <c r="AV51" s="65" t="s">
        <v>44</v>
      </c>
      <c r="AW51" s="65" t="s">
        <v>44</v>
      </c>
      <c r="AX51" s="65">
        <v>135.30000000000001</v>
      </c>
      <c r="AY51" s="65">
        <v>8.4</v>
      </c>
      <c r="AZ51" s="65">
        <v>89900</v>
      </c>
      <c r="BA51" s="65">
        <v>5300</v>
      </c>
      <c r="BB51" s="63">
        <v>24.9</v>
      </c>
      <c r="BC51" s="63">
        <v>1.6</v>
      </c>
      <c r="BD51" s="65">
        <v>13.1</v>
      </c>
      <c r="BE51" s="65">
        <v>1.9</v>
      </c>
      <c r="BF51" s="65" t="s">
        <v>44</v>
      </c>
      <c r="BG51" s="65" t="s">
        <v>44</v>
      </c>
      <c r="BH51" s="65">
        <v>260</v>
      </c>
      <c r="BI51" s="65">
        <v>16</v>
      </c>
      <c r="BJ51" s="65">
        <v>49.5</v>
      </c>
      <c r="BK51" s="65">
        <v>3.9</v>
      </c>
      <c r="BL51" s="63" t="s">
        <v>44</v>
      </c>
      <c r="BM51" s="63" t="s">
        <v>44</v>
      </c>
      <c r="BN51" s="65">
        <v>1.1399999999999999</v>
      </c>
      <c r="BO51" s="65">
        <v>0.16</v>
      </c>
      <c r="BP51" s="65">
        <v>2.5299999999999998</v>
      </c>
      <c r="BQ51" s="65">
        <v>0.55000000000000004</v>
      </c>
      <c r="BR51" s="63" t="s">
        <v>44</v>
      </c>
      <c r="BS51" s="63" t="s">
        <v>44</v>
      </c>
      <c r="BT51" s="64" t="s">
        <v>44</v>
      </c>
      <c r="BU51" s="64" t="s">
        <v>44</v>
      </c>
      <c r="BV51" s="64" t="s">
        <v>44</v>
      </c>
      <c r="BW51" s="64" t="s">
        <v>44</v>
      </c>
      <c r="BX51" s="64" t="s">
        <v>44</v>
      </c>
      <c r="BY51" s="64" t="s">
        <v>44</v>
      </c>
      <c r="BZ51" s="64" t="s">
        <v>44</v>
      </c>
      <c r="CA51" s="64" t="s">
        <v>44</v>
      </c>
      <c r="CB51" s="64" t="s">
        <v>44</v>
      </c>
      <c r="CC51" s="64" t="s">
        <v>44</v>
      </c>
      <c r="CD51" s="64" t="s">
        <v>44</v>
      </c>
      <c r="CE51" s="64" t="s">
        <v>44</v>
      </c>
      <c r="CF51" s="64" t="s">
        <v>44</v>
      </c>
      <c r="CG51" s="64" t="s">
        <v>44</v>
      </c>
      <c r="CH51" s="63">
        <v>3.92</v>
      </c>
      <c r="CI51" s="63">
        <v>0.23</v>
      </c>
      <c r="CJ51" s="63">
        <v>8.6</v>
      </c>
      <c r="CK51" s="63">
        <v>2.2000000000000002</v>
      </c>
      <c r="CL51" s="64" t="s">
        <v>44</v>
      </c>
      <c r="CM51" s="64" t="s">
        <v>44</v>
      </c>
      <c r="CN51" s="64" t="s">
        <v>44</v>
      </c>
      <c r="CO51" s="64" t="s">
        <v>44</v>
      </c>
      <c r="CP51" s="64" t="s">
        <v>44</v>
      </c>
      <c r="CQ51" s="64" t="s">
        <v>44</v>
      </c>
      <c r="CR51" s="64" t="s">
        <v>44</v>
      </c>
      <c r="CS51" s="64" t="s">
        <v>44</v>
      </c>
      <c r="CT51" s="64" t="s">
        <v>44</v>
      </c>
      <c r="CU51" s="64" t="s">
        <v>44</v>
      </c>
      <c r="CV51" s="64" t="s">
        <v>44</v>
      </c>
      <c r="CW51" s="64" t="s">
        <v>44</v>
      </c>
      <c r="CX51" s="64" t="s">
        <v>44</v>
      </c>
      <c r="CY51" s="64" t="s">
        <v>44</v>
      </c>
      <c r="CZ51" s="64" t="s">
        <v>44</v>
      </c>
      <c r="DA51" s="64" t="s">
        <v>44</v>
      </c>
      <c r="DB51" s="64" t="s">
        <v>44</v>
      </c>
      <c r="DC51" s="64" t="s">
        <v>44</v>
      </c>
      <c r="DD51" s="64" t="s">
        <v>44</v>
      </c>
      <c r="DE51" s="64" t="s">
        <v>44</v>
      </c>
      <c r="DF51" s="64" t="s">
        <v>44</v>
      </c>
      <c r="DG51" s="64" t="s">
        <v>44</v>
      </c>
      <c r="DH51" s="64" t="s">
        <v>44</v>
      </c>
      <c r="DI51" s="64" t="s">
        <v>44</v>
      </c>
      <c r="DJ51" s="64" t="s">
        <v>44</v>
      </c>
      <c r="DK51" s="64" t="s">
        <v>44</v>
      </c>
      <c r="DL51" s="64" t="s">
        <v>44</v>
      </c>
      <c r="DM51" s="64" t="s">
        <v>44</v>
      </c>
      <c r="DN51" s="64" t="s">
        <v>44</v>
      </c>
      <c r="DO51" s="64" t="s">
        <v>44</v>
      </c>
      <c r="DP51" s="64" t="s">
        <v>44</v>
      </c>
      <c r="DQ51" s="64" t="s">
        <v>44</v>
      </c>
      <c r="DR51" s="64" t="s">
        <v>44</v>
      </c>
      <c r="DS51" s="64" t="s">
        <v>44</v>
      </c>
      <c r="DT51" s="64" t="s">
        <v>44</v>
      </c>
      <c r="DU51" s="64" t="s">
        <v>44</v>
      </c>
      <c r="DV51" s="63" t="s">
        <v>44</v>
      </c>
      <c r="DW51" s="63" t="s">
        <v>44</v>
      </c>
      <c r="DX51" s="64" t="s">
        <v>44</v>
      </c>
      <c r="DY51" s="64" t="s">
        <v>44</v>
      </c>
      <c r="DZ51" s="64" t="s">
        <v>44</v>
      </c>
      <c r="EA51" s="64" t="s">
        <v>44</v>
      </c>
      <c r="EB51" s="64" t="s">
        <v>44</v>
      </c>
      <c r="EC51" s="64" t="s">
        <v>44</v>
      </c>
    </row>
    <row r="52" spans="1:133" x14ac:dyDescent="0.35">
      <c r="A52" s="63" t="s">
        <v>6</v>
      </c>
      <c r="B52" s="55" t="s">
        <v>171</v>
      </c>
      <c r="E52" s="64">
        <v>48.884</v>
      </c>
      <c r="F52" s="64">
        <v>4.3E-3</v>
      </c>
      <c r="G52" s="64">
        <v>33.617600000000003</v>
      </c>
      <c r="H52" s="64">
        <v>8.6640999999999995</v>
      </c>
      <c r="I52" s="64">
        <v>1.23E-2</v>
      </c>
      <c r="J52" s="64">
        <v>8.0818999999999992</v>
      </c>
      <c r="K52" s="64">
        <v>1.5900000000000001E-2</v>
      </c>
      <c r="L52" s="64">
        <v>0.10059999999999999</v>
      </c>
      <c r="M52" s="64">
        <v>6.1999999999999998E-3</v>
      </c>
      <c r="N52" s="64">
        <v>99.386900000000011</v>
      </c>
      <c r="P52" s="64">
        <v>4.9816953535955886</v>
      </c>
      <c r="Q52" s="64">
        <v>3.295362906797716E-4</v>
      </c>
      <c r="R52" s="64">
        <v>4.0377225398399332</v>
      </c>
      <c r="S52" s="64">
        <v>0.73840307121027937</v>
      </c>
      <c r="T52" s="64">
        <v>1.0617075233109517E-3</v>
      </c>
      <c r="U52" s="64">
        <v>1.2278238416211122</v>
      </c>
      <c r="V52" s="64">
        <v>1.7360763301885777E-3</v>
      </c>
      <c r="W52" s="64">
        <v>1.987736817733874E-2</v>
      </c>
      <c r="X52" s="64">
        <v>8.0605938801308447E-4</v>
      </c>
      <c r="Y52" s="64"/>
      <c r="Z52" s="65">
        <v>125.2</v>
      </c>
      <c r="AA52" s="65">
        <v>7.6</v>
      </c>
      <c r="AB52" s="65">
        <v>35.799999999999997</v>
      </c>
      <c r="AC52" s="65">
        <v>3</v>
      </c>
      <c r="AD52" s="65">
        <v>1077</v>
      </c>
      <c r="AE52" s="65">
        <v>80</v>
      </c>
      <c r="AF52" s="65">
        <v>75700</v>
      </c>
      <c r="AG52" s="65">
        <v>3900</v>
      </c>
      <c r="AH52" s="65">
        <v>309000</v>
      </c>
      <c r="AI52" s="65">
        <v>12000</v>
      </c>
      <c r="AP52" s="64" t="s">
        <v>44</v>
      </c>
      <c r="AQ52" s="64" t="s">
        <v>44</v>
      </c>
      <c r="AR52" s="63">
        <v>4.5999999999999996</v>
      </c>
      <c r="AS52" s="63">
        <v>1.7</v>
      </c>
      <c r="AT52" s="63" t="s">
        <v>44</v>
      </c>
      <c r="AU52" s="63" t="s">
        <v>44</v>
      </c>
      <c r="AV52" s="65" t="s">
        <v>44</v>
      </c>
      <c r="AW52" s="65" t="s">
        <v>44</v>
      </c>
      <c r="AX52" s="65">
        <v>122.5</v>
      </c>
      <c r="AY52" s="65">
        <v>7.3</v>
      </c>
      <c r="BB52" s="63">
        <v>26.9</v>
      </c>
      <c r="BC52" s="63">
        <v>2.7</v>
      </c>
      <c r="BD52" s="65">
        <v>17.3</v>
      </c>
      <c r="BE52" s="65">
        <v>7.5</v>
      </c>
      <c r="BF52" s="65" t="s">
        <v>44</v>
      </c>
      <c r="BG52" s="65" t="s">
        <v>44</v>
      </c>
      <c r="BH52" s="65">
        <v>152</v>
      </c>
      <c r="BI52" s="65">
        <v>13</v>
      </c>
      <c r="BJ52" s="65">
        <v>50.9</v>
      </c>
      <c r="BK52" s="65">
        <v>2.9</v>
      </c>
      <c r="BL52" s="63" t="s">
        <v>44</v>
      </c>
      <c r="BM52" s="63" t="s">
        <v>44</v>
      </c>
      <c r="BN52" s="65">
        <v>0.63</v>
      </c>
      <c r="BO52" s="65">
        <v>0.14000000000000001</v>
      </c>
      <c r="BP52" s="65" t="s">
        <v>44</v>
      </c>
      <c r="BQ52" s="65" t="s">
        <v>44</v>
      </c>
      <c r="BR52" s="63" t="s">
        <v>44</v>
      </c>
      <c r="BS52" s="63" t="s">
        <v>44</v>
      </c>
      <c r="BT52" s="64"/>
      <c r="BU52" s="64"/>
      <c r="BV52" s="64" t="s">
        <v>44</v>
      </c>
      <c r="BW52" s="64" t="s">
        <v>44</v>
      </c>
      <c r="BX52" s="64"/>
      <c r="BY52" s="64"/>
      <c r="BZ52" s="64"/>
      <c r="CA52" s="64"/>
      <c r="CB52" s="64"/>
      <c r="CC52" s="64"/>
      <c r="CD52" s="64" t="s">
        <v>44</v>
      </c>
      <c r="CE52" s="64" t="s">
        <v>44</v>
      </c>
      <c r="CF52" s="64" t="s">
        <v>44</v>
      </c>
      <c r="CG52" s="64" t="s">
        <v>44</v>
      </c>
      <c r="CH52" s="63">
        <v>4.74</v>
      </c>
      <c r="CI52" s="63">
        <v>0.28999999999999998</v>
      </c>
      <c r="CJ52" s="63">
        <v>6.2</v>
      </c>
      <c r="CK52" s="63">
        <v>3</v>
      </c>
      <c r="CL52" s="64"/>
      <c r="CM52" s="64"/>
      <c r="CN52" s="64"/>
      <c r="CO52" s="64"/>
      <c r="CP52" s="64"/>
      <c r="CQ52" s="64"/>
      <c r="CR52" s="64"/>
      <c r="CS52" s="64"/>
      <c r="CT52" s="64"/>
      <c r="CU52" s="64"/>
      <c r="CV52" s="64"/>
      <c r="CW52" s="64"/>
      <c r="CX52" s="64"/>
      <c r="CY52" s="64"/>
      <c r="CZ52" s="64"/>
      <c r="DA52" s="64"/>
      <c r="DB52" s="64"/>
      <c r="DC52" s="64"/>
      <c r="DD52" s="64"/>
      <c r="DE52" s="64"/>
      <c r="DF52" s="64"/>
      <c r="DG52" s="64"/>
      <c r="DH52" s="64"/>
      <c r="DI52" s="64"/>
      <c r="DJ52" s="64"/>
      <c r="DK52" s="64"/>
      <c r="DL52" s="64"/>
      <c r="DM52" s="64"/>
      <c r="DN52" s="64"/>
      <c r="DO52" s="64"/>
      <c r="DP52" s="64" t="s">
        <v>44</v>
      </c>
      <c r="DQ52" s="64" t="s">
        <v>44</v>
      </c>
      <c r="DR52" s="64" t="s">
        <v>44</v>
      </c>
      <c r="DS52" s="64" t="s">
        <v>44</v>
      </c>
      <c r="DT52" s="64"/>
      <c r="DU52" s="64"/>
      <c r="DV52" s="63" t="s">
        <v>44</v>
      </c>
      <c r="DW52" s="63" t="s">
        <v>44</v>
      </c>
      <c r="DX52" s="64"/>
      <c r="DY52" s="64"/>
      <c r="DZ52" s="64"/>
      <c r="EA52" s="64"/>
      <c r="EB52" s="64" t="s">
        <v>44</v>
      </c>
      <c r="EC52" s="64" t="s">
        <v>44</v>
      </c>
    </row>
    <row r="53" spans="1:133" x14ac:dyDescent="0.35">
      <c r="A53" s="63" t="s">
        <v>6</v>
      </c>
      <c r="B53" s="55" t="s">
        <v>171</v>
      </c>
      <c r="C53" s="55" t="s">
        <v>222</v>
      </c>
      <c r="E53" s="64">
        <v>49.012599999999999</v>
      </c>
      <c r="F53" s="64">
        <v>1.6799999999999999E-2</v>
      </c>
      <c r="G53" s="64">
        <v>33.705100000000002</v>
      </c>
      <c r="H53" s="64">
        <v>9.5358000000000001</v>
      </c>
      <c r="I53" s="64">
        <v>2.6100000000000002E-2</v>
      </c>
      <c r="J53" s="64">
        <v>7.5902000000000003</v>
      </c>
      <c r="K53" s="64">
        <v>5.0000000000000001E-3</v>
      </c>
      <c r="L53" s="64">
        <v>9.9099999999999994E-2</v>
      </c>
      <c r="N53" s="64">
        <v>99.99069999999999</v>
      </c>
      <c r="P53" s="64">
        <v>4.9829161259683312</v>
      </c>
      <c r="Q53" s="64">
        <v>1.2844271605179369E-3</v>
      </c>
      <c r="R53" s="64">
        <v>4.0385995480623187</v>
      </c>
      <c r="S53" s="64">
        <v>0.81076049182784382</v>
      </c>
      <c r="T53" s="64">
        <v>2.2475310290463284E-3</v>
      </c>
      <c r="U53" s="64">
        <v>1.150379714430982</v>
      </c>
      <c r="V53" s="64">
        <v>5.4463694934574983E-4</v>
      </c>
      <c r="W53" s="64">
        <v>1.9534394823213033E-2</v>
      </c>
      <c r="X53" s="64">
        <v>0</v>
      </c>
      <c r="Y53" s="64"/>
      <c r="Z53" s="65">
        <v>91.6</v>
      </c>
      <c r="AA53" s="65">
        <v>6.1</v>
      </c>
      <c r="AB53" s="65">
        <v>28.5</v>
      </c>
      <c r="AC53" s="65">
        <v>3.5</v>
      </c>
      <c r="AD53" s="65">
        <v>1147</v>
      </c>
      <c r="AE53" s="65">
        <v>92</v>
      </c>
      <c r="AF53" s="65">
        <v>72400</v>
      </c>
      <c r="AG53" s="65">
        <v>3400</v>
      </c>
      <c r="AH53" s="65">
        <v>294000</v>
      </c>
      <c r="AI53" s="65">
        <v>10000</v>
      </c>
      <c r="AJ53" s="65">
        <v>29.3</v>
      </c>
      <c r="AK53" s="65">
        <v>6.7</v>
      </c>
      <c r="AL53" s="65">
        <v>15.7</v>
      </c>
      <c r="AM53" s="65">
        <v>3.8</v>
      </c>
      <c r="AN53" s="65" t="s">
        <v>44</v>
      </c>
      <c r="AO53" s="65" t="s">
        <v>44</v>
      </c>
      <c r="AP53" s="64" t="s">
        <v>44</v>
      </c>
      <c r="AQ53" s="64" t="s">
        <v>44</v>
      </c>
      <c r="AR53" s="63">
        <v>12.4</v>
      </c>
      <c r="AS53" s="63">
        <v>2.7</v>
      </c>
      <c r="AT53" s="63">
        <v>0.57999999999999996</v>
      </c>
      <c r="AU53" s="63">
        <v>0.13</v>
      </c>
      <c r="AV53" s="65" t="s">
        <v>44</v>
      </c>
      <c r="AW53" s="65" t="s">
        <v>44</v>
      </c>
      <c r="AX53" s="65">
        <v>141.1</v>
      </c>
      <c r="AY53" s="65">
        <v>9.8000000000000007</v>
      </c>
      <c r="AZ53" s="65">
        <v>94400</v>
      </c>
      <c r="BA53" s="65">
        <v>5500</v>
      </c>
      <c r="BB53" s="63">
        <v>25.1</v>
      </c>
      <c r="BC53" s="63">
        <v>1.7</v>
      </c>
      <c r="BD53" s="65">
        <v>10.8</v>
      </c>
      <c r="BE53" s="65">
        <v>1.9</v>
      </c>
      <c r="BF53" s="65" t="s">
        <v>44</v>
      </c>
      <c r="BG53" s="65" t="s">
        <v>44</v>
      </c>
      <c r="BH53" s="65">
        <v>286</v>
      </c>
      <c r="BI53" s="65">
        <v>17</v>
      </c>
      <c r="BJ53" s="65">
        <v>38.299999999999997</v>
      </c>
      <c r="BK53" s="65">
        <v>2.4</v>
      </c>
      <c r="BL53" s="63" t="s">
        <v>44</v>
      </c>
      <c r="BM53" s="63" t="s">
        <v>44</v>
      </c>
      <c r="BN53" s="65">
        <v>4.3099999999999996</v>
      </c>
      <c r="BO53" s="65">
        <v>0.44</v>
      </c>
      <c r="BP53" s="65" t="s">
        <v>44</v>
      </c>
      <c r="BQ53" s="65" t="s">
        <v>44</v>
      </c>
      <c r="BR53" s="63" t="s">
        <v>44</v>
      </c>
      <c r="BS53" s="63" t="s">
        <v>44</v>
      </c>
      <c r="BT53" s="64" t="s">
        <v>44</v>
      </c>
      <c r="BU53" s="64" t="s">
        <v>44</v>
      </c>
      <c r="BV53" s="64" t="s">
        <v>44</v>
      </c>
      <c r="BW53" s="64" t="s">
        <v>44</v>
      </c>
      <c r="BX53" s="64" t="s">
        <v>44</v>
      </c>
      <c r="BY53" s="64" t="s">
        <v>44</v>
      </c>
      <c r="BZ53" s="64" t="s">
        <v>44</v>
      </c>
      <c r="CA53" s="64" t="s">
        <v>44</v>
      </c>
      <c r="CB53" s="64" t="s">
        <v>44</v>
      </c>
      <c r="CC53" s="64" t="s">
        <v>44</v>
      </c>
      <c r="CD53" s="64" t="s">
        <v>44</v>
      </c>
      <c r="CE53" s="64" t="s">
        <v>44</v>
      </c>
      <c r="CF53" s="64" t="s">
        <v>44</v>
      </c>
      <c r="CG53" s="64" t="s">
        <v>44</v>
      </c>
      <c r="CH53" s="63">
        <v>4.75</v>
      </c>
      <c r="CI53" s="63">
        <v>0.34</v>
      </c>
      <c r="CJ53" s="63" t="s">
        <v>44</v>
      </c>
      <c r="CK53" s="63" t="s">
        <v>44</v>
      </c>
      <c r="CL53" s="64" t="s">
        <v>44</v>
      </c>
      <c r="CM53" s="64" t="s">
        <v>44</v>
      </c>
      <c r="CN53" s="64" t="s">
        <v>44</v>
      </c>
      <c r="CO53" s="64" t="s">
        <v>44</v>
      </c>
      <c r="CP53" s="64" t="s">
        <v>44</v>
      </c>
      <c r="CQ53" s="64" t="s">
        <v>44</v>
      </c>
      <c r="CR53" s="64" t="s">
        <v>44</v>
      </c>
      <c r="CS53" s="64" t="s">
        <v>44</v>
      </c>
      <c r="CT53" s="64" t="s">
        <v>44</v>
      </c>
      <c r="CU53" s="64" t="s">
        <v>44</v>
      </c>
      <c r="CV53" s="64" t="s">
        <v>44</v>
      </c>
      <c r="CW53" s="64" t="s">
        <v>44</v>
      </c>
      <c r="CX53" s="64" t="s">
        <v>44</v>
      </c>
      <c r="CY53" s="64" t="s">
        <v>44</v>
      </c>
      <c r="CZ53" s="64" t="s">
        <v>44</v>
      </c>
      <c r="DA53" s="64" t="s">
        <v>44</v>
      </c>
      <c r="DB53" s="64" t="s">
        <v>44</v>
      </c>
      <c r="DC53" s="64" t="s">
        <v>44</v>
      </c>
      <c r="DD53" s="64" t="s">
        <v>44</v>
      </c>
      <c r="DE53" s="64" t="s">
        <v>44</v>
      </c>
      <c r="DF53" s="64" t="s">
        <v>44</v>
      </c>
      <c r="DG53" s="64" t="s">
        <v>44</v>
      </c>
      <c r="DH53" s="64" t="s">
        <v>44</v>
      </c>
      <c r="DI53" s="64" t="s">
        <v>44</v>
      </c>
      <c r="DJ53" s="64" t="s">
        <v>44</v>
      </c>
      <c r="DK53" s="64" t="s">
        <v>44</v>
      </c>
      <c r="DL53" s="64" t="s">
        <v>44</v>
      </c>
      <c r="DM53" s="64" t="s">
        <v>44</v>
      </c>
      <c r="DN53" s="64" t="s">
        <v>44</v>
      </c>
      <c r="DO53" s="64" t="s">
        <v>44</v>
      </c>
      <c r="DP53" s="64" t="s">
        <v>44</v>
      </c>
      <c r="DQ53" s="64" t="s">
        <v>44</v>
      </c>
      <c r="DR53" s="64" t="s">
        <v>44</v>
      </c>
      <c r="DS53" s="64" t="s">
        <v>44</v>
      </c>
      <c r="DT53" s="64" t="s">
        <v>44</v>
      </c>
      <c r="DU53" s="64" t="s">
        <v>44</v>
      </c>
      <c r="DV53" s="63" t="s">
        <v>44</v>
      </c>
      <c r="DW53" s="63" t="s">
        <v>44</v>
      </c>
      <c r="DX53" s="64" t="s">
        <v>44</v>
      </c>
      <c r="DY53" s="64" t="s">
        <v>44</v>
      </c>
      <c r="DZ53" s="64" t="s">
        <v>44</v>
      </c>
      <c r="EA53" s="64" t="s">
        <v>44</v>
      </c>
      <c r="EB53" s="64" t="s">
        <v>44</v>
      </c>
      <c r="EC53" s="64" t="s">
        <v>44</v>
      </c>
    </row>
    <row r="54" spans="1:133" x14ac:dyDescent="0.35">
      <c r="A54" s="63" t="s">
        <v>6</v>
      </c>
      <c r="B54" s="55" t="s">
        <v>171</v>
      </c>
      <c r="C54" s="55" t="s">
        <v>223</v>
      </c>
      <c r="E54" s="64">
        <v>49.2729</v>
      </c>
      <c r="G54" s="64">
        <v>33.637999999999998</v>
      </c>
      <c r="H54" s="64">
        <v>8.7087000000000003</v>
      </c>
      <c r="I54" s="64">
        <v>2.6800000000000001E-2</v>
      </c>
      <c r="J54" s="64">
        <v>8.1415000000000006</v>
      </c>
      <c r="K54" s="64">
        <v>1.3599999999999999E-2</v>
      </c>
      <c r="L54" s="64">
        <v>8.0500000000000002E-2</v>
      </c>
      <c r="M54" s="64">
        <v>-1.1000000000000001E-3</v>
      </c>
      <c r="N54" s="64">
        <v>99.880899999999983</v>
      </c>
      <c r="P54" s="64">
        <v>4.9953306268104845</v>
      </c>
      <c r="Q54" s="64">
        <v>0</v>
      </c>
      <c r="R54" s="64">
        <v>4.019255524325323</v>
      </c>
      <c r="S54" s="64">
        <v>0.73836151554679386</v>
      </c>
      <c r="T54" s="64">
        <v>2.3013372213335245E-3</v>
      </c>
      <c r="U54" s="64">
        <v>1.2304747359683779</v>
      </c>
      <c r="V54" s="64">
        <v>1.477257774586353E-3</v>
      </c>
      <c r="W54" s="64">
        <v>1.5823496887322919E-2</v>
      </c>
      <c r="X54" s="64">
        <v>-1.4227012741684981E-4</v>
      </c>
      <c r="Y54" s="64"/>
      <c r="Z54" s="65">
        <v>76.900000000000006</v>
      </c>
      <c r="AA54" s="65">
        <v>5.6</v>
      </c>
      <c r="AB54" s="65">
        <v>29.5</v>
      </c>
      <c r="AC54" s="65">
        <v>2.7</v>
      </c>
      <c r="AD54" s="65">
        <v>751</v>
      </c>
      <c r="AE54" s="65">
        <v>53</v>
      </c>
      <c r="AF54" s="65">
        <v>76100</v>
      </c>
      <c r="AG54" s="65">
        <v>3600</v>
      </c>
      <c r="AH54" s="65">
        <v>293000</v>
      </c>
      <c r="AI54" s="65">
        <v>12000</v>
      </c>
      <c r="AJ54" s="65">
        <v>32</v>
      </c>
      <c r="AK54" s="65">
        <v>7.5</v>
      </c>
      <c r="AL54" s="65" t="s">
        <v>44</v>
      </c>
      <c r="AM54" s="65" t="s">
        <v>44</v>
      </c>
      <c r="AN54" s="65" t="s">
        <v>44</v>
      </c>
      <c r="AO54" s="65" t="s">
        <v>44</v>
      </c>
      <c r="AP54" s="64" t="s">
        <v>44</v>
      </c>
      <c r="AQ54" s="64" t="s">
        <v>44</v>
      </c>
      <c r="AR54" s="63">
        <v>3.1</v>
      </c>
      <c r="AS54" s="63">
        <v>1.2</v>
      </c>
      <c r="AT54" s="63" t="s">
        <v>44</v>
      </c>
      <c r="AU54" s="63" t="s">
        <v>44</v>
      </c>
      <c r="AV54" s="65" t="s">
        <v>44</v>
      </c>
      <c r="AW54" s="65" t="s">
        <v>44</v>
      </c>
      <c r="AX54" s="65">
        <v>131.30000000000001</v>
      </c>
      <c r="AY54" s="65">
        <v>7</v>
      </c>
      <c r="AZ54" s="65">
        <v>82800</v>
      </c>
      <c r="BA54" s="65">
        <v>3800</v>
      </c>
      <c r="BB54" s="63">
        <v>18.2</v>
      </c>
      <c r="BC54" s="63">
        <v>1.1000000000000001</v>
      </c>
      <c r="BD54" s="65">
        <v>9.1999999999999993</v>
      </c>
      <c r="BE54" s="65">
        <v>1.4</v>
      </c>
      <c r="BF54" s="65">
        <v>2.6</v>
      </c>
      <c r="BG54" s="65">
        <v>0.8</v>
      </c>
      <c r="BH54" s="65">
        <v>59.5</v>
      </c>
      <c r="BI54" s="65">
        <v>5.3</v>
      </c>
      <c r="BJ54" s="65">
        <v>52.9</v>
      </c>
      <c r="BK54" s="65">
        <v>3.1</v>
      </c>
      <c r="BL54" s="63" t="s">
        <v>44</v>
      </c>
      <c r="BM54" s="63" t="s">
        <v>44</v>
      </c>
      <c r="BN54" s="65">
        <v>0.81</v>
      </c>
      <c r="BO54" s="65">
        <v>0.16</v>
      </c>
      <c r="BP54" s="65" t="s">
        <v>44</v>
      </c>
      <c r="BQ54" s="65" t="s">
        <v>44</v>
      </c>
      <c r="BR54" s="63" t="s">
        <v>44</v>
      </c>
      <c r="BS54" s="63" t="s">
        <v>44</v>
      </c>
      <c r="BT54" s="64" t="s">
        <v>44</v>
      </c>
      <c r="BU54" s="64" t="s">
        <v>44</v>
      </c>
      <c r="BV54" s="64" t="s">
        <v>44</v>
      </c>
      <c r="BW54" s="64" t="s">
        <v>44</v>
      </c>
      <c r="BX54" s="64" t="s">
        <v>44</v>
      </c>
      <c r="BY54" s="64" t="s">
        <v>44</v>
      </c>
      <c r="BZ54" s="64" t="s">
        <v>44</v>
      </c>
      <c r="CA54" s="64" t="s">
        <v>44</v>
      </c>
      <c r="CB54" s="64" t="s">
        <v>44</v>
      </c>
      <c r="CC54" s="64" t="s">
        <v>44</v>
      </c>
      <c r="CD54" s="64" t="s">
        <v>44</v>
      </c>
      <c r="CE54" s="64" t="s">
        <v>44</v>
      </c>
      <c r="CF54" s="64" t="s">
        <v>44</v>
      </c>
      <c r="CG54" s="64" t="s">
        <v>44</v>
      </c>
      <c r="CH54" s="63">
        <v>7.63</v>
      </c>
      <c r="CI54" s="63">
        <v>0.51</v>
      </c>
      <c r="CJ54" s="63" t="s">
        <v>44</v>
      </c>
      <c r="CK54" s="63" t="s">
        <v>44</v>
      </c>
      <c r="CL54" s="64" t="s">
        <v>44</v>
      </c>
      <c r="CM54" s="64" t="s">
        <v>44</v>
      </c>
      <c r="CN54" s="64" t="s">
        <v>44</v>
      </c>
      <c r="CO54" s="64" t="s">
        <v>44</v>
      </c>
      <c r="CP54" s="64" t="s">
        <v>44</v>
      </c>
      <c r="CQ54" s="64" t="s">
        <v>44</v>
      </c>
      <c r="CR54" s="64" t="s">
        <v>44</v>
      </c>
      <c r="CS54" s="64" t="s">
        <v>44</v>
      </c>
      <c r="CT54" s="64" t="s">
        <v>44</v>
      </c>
      <c r="CU54" s="64" t="s">
        <v>44</v>
      </c>
      <c r="CV54" s="64" t="s">
        <v>44</v>
      </c>
      <c r="CW54" s="64" t="s">
        <v>44</v>
      </c>
      <c r="CX54" s="64" t="s">
        <v>44</v>
      </c>
      <c r="CY54" s="64" t="s">
        <v>44</v>
      </c>
      <c r="CZ54" s="64" t="s">
        <v>44</v>
      </c>
      <c r="DA54" s="64" t="s">
        <v>44</v>
      </c>
      <c r="DB54" s="64" t="s">
        <v>44</v>
      </c>
      <c r="DC54" s="64" t="s">
        <v>44</v>
      </c>
      <c r="DD54" s="64" t="s">
        <v>44</v>
      </c>
      <c r="DE54" s="64" t="s">
        <v>44</v>
      </c>
      <c r="DF54" s="64" t="s">
        <v>44</v>
      </c>
      <c r="DG54" s="64" t="s">
        <v>44</v>
      </c>
      <c r="DH54" s="64" t="s">
        <v>44</v>
      </c>
      <c r="DI54" s="64" t="s">
        <v>44</v>
      </c>
      <c r="DJ54" s="64" t="s">
        <v>44</v>
      </c>
      <c r="DK54" s="64" t="s">
        <v>44</v>
      </c>
      <c r="DL54" s="64" t="s">
        <v>44</v>
      </c>
      <c r="DM54" s="64" t="s">
        <v>44</v>
      </c>
      <c r="DN54" s="64" t="s">
        <v>44</v>
      </c>
      <c r="DO54" s="64" t="s">
        <v>44</v>
      </c>
      <c r="DP54" s="64" t="s">
        <v>44</v>
      </c>
      <c r="DQ54" s="64" t="s">
        <v>44</v>
      </c>
      <c r="DR54" s="64" t="s">
        <v>44</v>
      </c>
      <c r="DS54" s="64" t="s">
        <v>44</v>
      </c>
      <c r="DT54" s="64" t="s">
        <v>44</v>
      </c>
      <c r="DU54" s="64" t="s">
        <v>44</v>
      </c>
      <c r="DV54" s="63" t="s">
        <v>44</v>
      </c>
      <c r="DW54" s="63" t="s">
        <v>44</v>
      </c>
      <c r="DX54" s="64" t="s">
        <v>44</v>
      </c>
      <c r="DY54" s="64" t="s">
        <v>44</v>
      </c>
      <c r="DZ54" s="64" t="s">
        <v>44</v>
      </c>
      <c r="EA54" s="64" t="s">
        <v>44</v>
      </c>
      <c r="EB54" s="64" t="s">
        <v>44</v>
      </c>
      <c r="EC54" s="64" t="s">
        <v>44</v>
      </c>
    </row>
    <row r="55" spans="1:133" x14ac:dyDescent="0.35">
      <c r="A55" s="63" t="s">
        <v>6</v>
      </c>
      <c r="B55" s="55" t="s">
        <v>171</v>
      </c>
      <c r="C55" s="55" t="s">
        <v>224</v>
      </c>
      <c r="E55" s="64">
        <v>49.385300000000001</v>
      </c>
      <c r="G55" s="64">
        <v>34.1569</v>
      </c>
      <c r="H55" s="64">
        <v>8.0497999999999994</v>
      </c>
      <c r="I55" s="64">
        <v>-8.9999999999999998E-4</v>
      </c>
      <c r="J55" s="64">
        <v>8.6723999999999997</v>
      </c>
      <c r="K55" s="64">
        <v>1.77E-2</v>
      </c>
      <c r="L55" s="64">
        <v>8.5400000000000004E-2</v>
      </c>
      <c r="M55" s="64">
        <v>4.0000000000000002E-4</v>
      </c>
      <c r="N55" s="64">
        <v>100.36700000000002</v>
      </c>
      <c r="P55" s="64">
        <v>4.968410810984845</v>
      </c>
      <c r="Q55" s="64">
        <v>0</v>
      </c>
      <c r="R55" s="64">
        <v>4.0500239062942436</v>
      </c>
      <c r="S55" s="64">
        <v>0.67727415038430072</v>
      </c>
      <c r="T55" s="64">
        <v>-7.6692282702480651E-5</v>
      </c>
      <c r="U55" s="64">
        <v>1.3006823953875302</v>
      </c>
      <c r="V55" s="64">
        <v>1.9078943840564041E-3</v>
      </c>
      <c r="W55" s="64">
        <v>1.6658202749629415E-2</v>
      </c>
      <c r="X55" s="64">
        <v>5.133868188400756E-5</v>
      </c>
      <c r="Y55" s="64"/>
      <c r="Z55" s="65">
        <v>129.1</v>
      </c>
      <c r="AA55" s="65">
        <v>7.3</v>
      </c>
      <c r="AB55" s="65">
        <v>36.5</v>
      </c>
      <c r="AC55" s="65">
        <v>3.6</v>
      </c>
      <c r="AD55" s="65">
        <v>1051</v>
      </c>
      <c r="AE55" s="65">
        <v>79</v>
      </c>
      <c r="AF55" s="65">
        <v>80300</v>
      </c>
      <c r="AG55" s="65">
        <v>4600</v>
      </c>
      <c r="AH55" s="65">
        <v>302000</v>
      </c>
      <c r="AI55" s="65">
        <v>13000</v>
      </c>
      <c r="AJ55" s="65">
        <v>36.5</v>
      </c>
      <c r="AK55" s="65">
        <v>8.5</v>
      </c>
      <c r="AL55" s="65">
        <v>40</v>
      </c>
      <c r="AM55" s="65">
        <v>11</v>
      </c>
      <c r="AN55" s="65" t="s">
        <v>44</v>
      </c>
      <c r="AO55" s="65" t="s">
        <v>44</v>
      </c>
      <c r="AP55" s="64" t="s">
        <v>44</v>
      </c>
      <c r="AQ55" s="64" t="s">
        <v>44</v>
      </c>
      <c r="AR55" s="63" t="s">
        <v>44</v>
      </c>
      <c r="AS55" s="63" t="s">
        <v>44</v>
      </c>
      <c r="AT55" s="63" t="s">
        <v>44</v>
      </c>
      <c r="AU55" s="63" t="s">
        <v>44</v>
      </c>
      <c r="AV55" s="65" t="s">
        <v>44</v>
      </c>
      <c r="AW55" s="65" t="s">
        <v>44</v>
      </c>
      <c r="AX55" s="65">
        <v>109.2</v>
      </c>
      <c r="AY55" s="65">
        <v>6.5</v>
      </c>
      <c r="AZ55" s="65">
        <v>75900</v>
      </c>
      <c r="BA55" s="65">
        <v>4200</v>
      </c>
      <c r="BB55" s="63">
        <v>22.4</v>
      </c>
      <c r="BC55" s="63">
        <v>1.4</v>
      </c>
      <c r="BD55" s="65">
        <v>12.3</v>
      </c>
      <c r="BE55" s="65">
        <v>2.5</v>
      </c>
      <c r="BF55" s="65" t="s">
        <v>44</v>
      </c>
      <c r="BG55" s="65" t="s">
        <v>44</v>
      </c>
      <c r="BH55" s="65">
        <v>79.8</v>
      </c>
      <c r="BI55" s="65">
        <v>5.0999999999999996</v>
      </c>
      <c r="BJ55" s="65">
        <v>49.2</v>
      </c>
      <c r="BK55" s="65">
        <v>3.3</v>
      </c>
      <c r="BL55" s="63" t="s">
        <v>44</v>
      </c>
      <c r="BM55" s="63" t="s">
        <v>44</v>
      </c>
      <c r="BN55" s="65">
        <v>0.32500000000000001</v>
      </c>
      <c r="BO55" s="65">
        <v>9.0999999999999998E-2</v>
      </c>
      <c r="BP55" s="65">
        <v>1.23</v>
      </c>
      <c r="BQ55" s="65">
        <v>0.37</v>
      </c>
      <c r="BR55" s="63" t="s">
        <v>44</v>
      </c>
      <c r="BS55" s="63" t="s">
        <v>44</v>
      </c>
      <c r="BT55" s="64" t="s">
        <v>44</v>
      </c>
      <c r="BU55" s="64" t="s">
        <v>44</v>
      </c>
      <c r="BV55" s="64" t="s">
        <v>44</v>
      </c>
      <c r="BW55" s="64" t="s">
        <v>44</v>
      </c>
      <c r="BX55" s="64" t="s">
        <v>44</v>
      </c>
      <c r="BY55" s="64" t="s">
        <v>44</v>
      </c>
      <c r="BZ55" s="64" t="s">
        <v>44</v>
      </c>
      <c r="CA55" s="64" t="s">
        <v>44</v>
      </c>
      <c r="CB55" s="64" t="s">
        <v>44</v>
      </c>
      <c r="CC55" s="64" t="s">
        <v>44</v>
      </c>
      <c r="CD55" s="64" t="s">
        <v>44</v>
      </c>
      <c r="CE55" s="64" t="s">
        <v>44</v>
      </c>
      <c r="CF55" s="64" t="s">
        <v>44</v>
      </c>
      <c r="CG55" s="64" t="s">
        <v>44</v>
      </c>
      <c r="CH55" s="63">
        <v>4.72</v>
      </c>
      <c r="CI55" s="63">
        <v>0.28999999999999998</v>
      </c>
      <c r="CJ55" s="63">
        <v>8.8000000000000007</v>
      </c>
      <c r="CK55" s="63">
        <v>2.2000000000000002</v>
      </c>
      <c r="CL55" s="64" t="s">
        <v>44</v>
      </c>
      <c r="CM55" s="64" t="s">
        <v>44</v>
      </c>
      <c r="CN55" s="64" t="s">
        <v>44</v>
      </c>
      <c r="CO55" s="64" t="s">
        <v>44</v>
      </c>
      <c r="CP55" s="64" t="s">
        <v>44</v>
      </c>
      <c r="CQ55" s="64" t="s">
        <v>44</v>
      </c>
      <c r="CR55" s="64" t="s">
        <v>44</v>
      </c>
      <c r="CS55" s="64" t="s">
        <v>44</v>
      </c>
      <c r="CT55" s="64" t="s">
        <v>44</v>
      </c>
      <c r="CU55" s="64" t="s">
        <v>44</v>
      </c>
      <c r="CV55" s="64" t="s">
        <v>44</v>
      </c>
      <c r="CW55" s="64" t="s">
        <v>44</v>
      </c>
      <c r="CX55" s="64" t="s">
        <v>44</v>
      </c>
      <c r="CY55" s="64" t="s">
        <v>44</v>
      </c>
      <c r="CZ55" s="64" t="s">
        <v>44</v>
      </c>
      <c r="DA55" s="64" t="s">
        <v>44</v>
      </c>
      <c r="DB55" s="64" t="s">
        <v>44</v>
      </c>
      <c r="DC55" s="64" t="s">
        <v>44</v>
      </c>
      <c r="DD55" s="64" t="s">
        <v>44</v>
      </c>
      <c r="DE55" s="64" t="s">
        <v>44</v>
      </c>
      <c r="DF55" s="64" t="s">
        <v>44</v>
      </c>
      <c r="DG55" s="64" t="s">
        <v>44</v>
      </c>
      <c r="DH55" s="64" t="s">
        <v>44</v>
      </c>
      <c r="DI55" s="64" t="s">
        <v>44</v>
      </c>
      <c r="DJ55" s="64" t="s">
        <v>44</v>
      </c>
      <c r="DK55" s="64" t="s">
        <v>44</v>
      </c>
      <c r="DL55" s="64" t="s">
        <v>44</v>
      </c>
      <c r="DM55" s="64" t="s">
        <v>44</v>
      </c>
      <c r="DN55" s="64" t="s">
        <v>44</v>
      </c>
      <c r="DO55" s="64" t="s">
        <v>44</v>
      </c>
      <c r="DP55" s="64" t="s">
        <v>44</v>
      </c>
      <c r="DQ55" s="64" t="s">
        <v>44</v>
      </c>
      <c r="DR55" s="64" t="s">
        <v>44</v>
      </c>
      <c r="DS55" s="64" t="s">
        <v>44</v>
      </c>
      <c r="DT55" s="64" t="s">
        <v>44</v>
      </c>
      <c r="DU55" s="64" t="s">
        <v>44</v>
      </c>
      <c r="DV55" s="63" t="s">
        <v>44</v>
      </c>
      <c r="DW55" s="63" t="s">
        <v>44</v>
      </c>
      <c r="DX55" s="64" t="s">
        <v>44</v>
      </c>
      <c r="DY55" s="64" t="s">
        <v>44</v>
      </c>
      <c r="DZ55" s="64" t="s">
        <v>44</v>
      </c>
      <c r="EA55" s="64" t="s">
        <v>44</v>
      </c>
      <c r="EB55" s="64" t="s">
        <v>44</v>
      </c>
      <c r="EC55" s="64" t="s">
        <v>44</v>
      </c>
    </row>
    <row r="56" spans="1:133" x14ac:dyDescent="0.35">
      <c r="A56" s="63" t="s">
        <v>6</v>
      </c>
      <c r="B56" s="55" t="s">
        <v>171</v>
      </c>
      <c r="C56" s="55" t="s">
        <v>225</v>
      </c>
      <c r="E56" s="64">
        <v>49.265999999999998</v>
      </c>
      <c r="G56" s="64">
        <v>33.756799999999998</v>
      </c>
      <c r="H56" s="64">
        <v>7.9513999999999996</v>
      </c>
      <c r="I56" s="64">
        <v>2.1000000000000001E-2</v>
      </c>
      <c r="J56" s="64">
        <v>8.5688999999999993</v>
      </c>
      <c r="K56" s="64">
        <v>4.0000000000000002E-4</v>
      </c>
      <c r="L56" s="64">
        <v>8.8999999999999996E-2</v>
      </c>
      <c r="N56" s="64">
        <v>99.653499999999994</v>
      </c>
      <c r="P56" s="64">
        <v>4.9892935702770957</v>
      </c>
      <c r="Q56" s="64">
        <v>0</v>
      </c>
      <c r="R56" s="64">
        <v>4.0291400501852062</v>
      </c>
      <c r="S56" s="64">
        <v>0.6734338860744743</v>
      </c>
      <c r="T56" s="64">
        <v>1.8013595406804863E-3</v>
      </c>
      <c r="U56" s="64">
        <v>1.2936863334432618</v>
      </c>
      <c r="V56" s="64">
        <v>4.3402326422916314E-5</v>
      </c>
      <c r="W56" s="64">
        <v>1.7475605566319389E-2</v>
      </c>
      <c r="X56" s="64">
        <v>0</v>
      </c>
      <c r="Y56" s="64"/>
      <c r="Z56" s="65">
        <v>149.80000000000001</v>
      </c>
      <c r="AA56" s="65">
        <v>7.7</v>
      </c>
      <c r="AB56" s="65">
        <v>42.2</v>
      </c>
      <c r="AC56" s="65">
        <v>3.7</v>
      </c>
      <c r="AD56" s="65">
        <v>1061</v>
      </c>
      <c r="AE56" s="65">
        <v>77</v>
      </c>
      <c r="AF56" s="65">
        <v>78900</v>
      </c>
      <c r="AG56" s="65">
        <v>3600</v>
      </c>
      <c r="AH56" s="65">
        <v>303000</v>
      </c>
      <c r="AI56" s="65">
        <v>14000</v>
      </c>
      <c r="AP56" s="64" t="s">
        <v>44</v>
      </c>
      <c r="AQ56" s="64" t="s">
        <v>44</v>
      </c>
      <c r="AR56" s="63" t="s">
        <v>44</v>
      </c>
      <c r="AS56" s="63" t="s">
        <v>44</v>
      </c>
      <c r="AT56" s="63" t="s">
        <v>44</v>
      </c>
      <c r="AU56" s="63" t="s">
        <v>44</v>
      </c>
      <c r="AV56" s="65" t="s">
        <v>44</v>
      </c>
      <c r="AW56" s="65" t="s">
        <v>44</v>
      </c>
      <c r="AX56" s="65">
        <v>144.4</v>
      </c>
      <c r="AY56" s="65">
        <v>7.1</v>
      </c>
      <c r="BB56" s="63">
        <v>18.100000000000001</v>
      </c>
      <c r="BC56" s="63">
        <v>2.2000000000000002</v>
      </c>
      <c r="BD56" s="65">
        <v>13.9</v>
      </c>
      <c r="BE56" s="65">
        <v>5.0999999999999996</v>
      </c>
      <c r="BF56" s="65" t="s">
        <v>44</v>
      </c>
      <c r="BG56" s="65" t="s">
        <v>44</v>
      </c>
      <c r="BH56" s="65">
        <v>66.900000000000006</v>
      </c>
      <c r="BI56" s="65">
        <v>5.2</v>
      </c>
      <c r="BJ56" s="65">
        <v>43.2</v>
      </c>
      <c r="BK56" s="65">
        <v>3</v>
      </c>
      <c r="BL56" s="63" t="s">
        <v>44</v>
      </c>
      <c r="BM56" s="63" t="s">
        <v>44</v>
      </c>
      <c r="BN56" s="65" t="s">
        <v>44</v>
      </c>
      <c r="BO56" s="65" t="s">
        <v>44</v>
      </c>
      <c r="BP56" s="65" t="s">
        <v>44</v>
      </c>
      <c r="BQ56" s="65" t="s">
        <v>44</v>
      </c>
      <c r="BR56" s="63" t="s">
        <v>44</v>
      </c>
      <c r="BS56" s="63" t="s">
        <v>44</v>
      </c>
      <c r="BT56" s="64"/>
      <c r="BU56" s="64"/>
      <c r="BV56" s="64" t="s">
        <v>44</v>
      </c>
      <c r="BW56" s="64" t="s">
        <v>44</v>
      </c>
      <c r="BX56" s="64"/>
      <c r="BY56" s="64"/>
      <c r="BZ56" s="64"/>
      <c r="CA56" s="64"/>
      <c r="CB56" s="64"/>
      <c r="CC56" s="64"/>
      <c r="CD56" s="64" t="s">
        <v>44</v>
      </c>
      <c r="CE56" s="64" t="s">
        <v>44</v>
      </c>
      <c r="CF56" s="64" t="s">
        <v>44</v>
      </c>
      <c r="CG56" s="64" t="s">
        <v>44</v>
      </c>
      <c r="CH56" s="63">
        <v>4.0199999999999996</v>
      </c>
      <c r="CI56" s="63">
        <v>0.23</v>
      </c>
      <c r="CJ56" s="63">
        <v>12.2</v>
      </c>
      <c r="CK56" s="63">
        <v>6.4</v>
      </c>
      <c r="CL56" s="64"/>
      <c r="CM56" s="64"/>
      <c r="CN56" s="64"/>
      <c r="CO56" s="64"/>
      <c r="CP56" s="64"/>
      <c r="CQ56" s="64"/>
      <c r="CR56" s="64"/>
      <c r="CS56" s="64"/>
      <c r="CT56" s="64"/>
      <c r="CU56" s="64"/>
      <c r="CV56" s="64"/>
      <c r="CW56" s="64"/>
      <c r="CX56" s="64"/>
      <c r="CY56" s="64"/>
      <c r="CZ56" s="64"/>
      <c r="DA56" s="64"/>
      <c r="DB56" s="64"/>
      <c r="DC56" s="64"/>
      <c r="DD56" s="64"/>
      <c r="DE56" s="64"/>
      <c r="DF56" s="64"/>
      <c r="DG56" s="64"/>
      <c r="DH56" s="64"/>
      <c r="DI56" s="64"/>
      <c r="DJ56" s="64"/>
      <c r="DK56" s="64"/>
      <c r="DL56" s="64"/>
      <c r="DM56" s="64"/>
      <c r="DN56" s="64"/>
      <c r="DO56" s="64"/>
      <c r="DP56" s="64" t="s">
        <v>44</v>
      </c>
      <c r="DQ56" s="64" t="s">
        <v>44</v>
      </c>
      <c r="DR56" s="64" t="s">
        <v>44</v>
      </c>
      <c r="DS56" s="64" t="s">
        <v>44</v>
      </c>
      <c r="DT56" s="64"/>
      <c r="DU56" s="64"/>
      <c r="DV56" s="63">
        <v>1.86</v>
      </c>
      <c r="DW56" s="63">
        <v>0.85</v>
      </c>
      <c r="DX56" s="64"/>
      <c r="DY56" s="64"/>
      <c r="DZ56" s="64"/>
      <c r="EA56" s="64"/>
      <c r="EB56" s="64" t="s">
        <v>44</v>
      </c>
      <c r="EC56" s="64" t="s">
        <v>44</v>
      </c>
    </row>
    <row r="57" spans="1:133" x14ac:dyDescent="0.35">
      <c r="A57" s="63" t="s">
        <v>6</v>
      </c>
      <c r="B57" s="55" t="s">
        <v>171</v>
      </c>
      <c r="C57" s="55" t="s">
        <v>226</v>
      </c>
      <c r="E57" s="64">
        <v>48.901200000000003</v>
      </c>
      <c r="F57" s="64">
        <v>-8.0000000000000004E-4</v>
      </c>
      <c r="G57" s="64">
        <v>34.143000000000001</v>
      </c>
      <c r="H57" s="64">
        <v>8.3048999999999999</v>
      </c>
      <c r="I57" s="64">
        <v>2.3400000000000001E-2</v>
      </c>
      <c r="J57" s="64">
        <v>8.3003</v>
      </c>
      <c r="K57" s="64">
        <v>9.1999999999999998E-3</v>
      </c>
      <c r="L57" s="64">
        <v>0.113</v>
      </c>
      <c r="M57" s="64">
        <v>-4.5999999999999999E-3</v>
      </c>
      <c r="N57" s="64">
        <v>99.789600000000007</v>
      </c>
      <c r="P57" s="64">
        <v>4.9557244671247291</v>
      </c>
      <c r="Q57" s="64">
        <v>-6.096800521301851E-5</v>
      </c>
      <c r="R57" s="64">
        <v>4.0780134170080569</v>
      </c>
      <c r="S57" s="64">
        <v>0.70385248949520507</v>
      </c>
      <c r="T57" s="64">
        <v>2.0085971688591953E-3</v>
      </c>
      <c r="U57" s="64">
        <v>1.2539885892396996</v>
      </c>
      <c r="V57" s="64">
        <v>9.9893383722918076E-4</v>
      </c>
      <c r="W57" s="64">
        <v>2.220325006386336E-2</v>
      </c>
      <c r="X57" s="64">
        <v>-5.9471704808844287E-4</v>
      </c>
      <c r="Y57" s="64"/>
      <c r="Z57" s="65">
        <v>127.9</v>
      </c>
      <c r="AA57" s="65">
        <v>6.9</v>
      </c>
      <c r="AB57" s="65">
        <v>43.3</v>
      </c>
      <c r="AC57" s="65">
        <v>4.3</v>
      </c>
      <c r="AD57" s="65">
        <v>1030</v>
      </c>
      <c r="AE57" s="65">
        <v>76</v>
      </c>
      <c r="AF57" s="65">
        <v>78400</v>
      </c>
      <c r="AG57" s="65">
        <v>4500</v>
      </c>
      <c r="AH57" s="65">
        <v>295000</v>
      </c>
      <c r="AI57" s="65">
        <v>13000</v>
      </c>
      <c r="AJ57" s="65">
        <v>45.2</v>
      </c>
      <c r="AK57" s="65">
        <v>9.6</v>
      </c>
      <c r="AL57" s="65" t="s">
        <v>44</v>
      </c>
      <c r="AM57" s="65" t="s">
        <v>44</v>
      </c>
      <c r="AN57" s="65" t="s">
        <v>44</v>
      </c>
      <c r="AO57" s="65" t="s">
        <v>44</v>
      </c>
      <c r="AP57" s="64" t="s">
        <v>44</v>
      </c>
      <c r="AQ57" s="64" t="s">
        <v>44</v>
      </c>
      <c r="AR57" s="63" t="s">
        <v>44</v>
      </c>
      <c r="AS57" s="63" t="s">
        <v>44</v>
      </c>
      <c r="AT57" s="63" t="s">
        <v>44</v>
      </c>
      <c r="AU57" s="63" t="s">
        <v>44</v>
      </c>
      <c r="AV57" s="65" t="s">
        <v>44</v>
      </c>
      <c r="AW57" s="65" t="s">
        <v>44</v>
      </c>
      <c r="AX57" s="65">
        <v>152.1</v>
      </c>
      <c r="AY57" s="65">
        <v>7.6</v>
      </c>
      <c r="AZ57" s="65">
        <v>78000</v>
      </c>
      <c r="BA57" s="65">
        <v>3700</v>
      </c>
      <c r="BB57" s="63">
        <v>14.38</v>
      </c>
      <c r="BC57" s="63">
        <v>0.78</v>
      </c>
      <c r="BD57" s="65">
        <v>4.33</v>
      </c>
      <c r="BE57" s="65">
        <v>0.99</v>
      </c>
      <c r="BF57" s="65" t="s">
        <v>44</v>
      </c>
      <c r="BG57" s="65" t="s">
        <v>44</v>
      </c>
      <c r="BH57" s="65">
        <v>49.6</v>
      </c>
      <c r="BI57" s="65">
        <v>5</v>
      </c>
      <c r="BJ57" s="65">
        <v>47.7</v>
      </c>
      <c r="BK57" s="65">
        <v>3</v>
      </c>
      <c r="BL57" s="63" t="s">
        <v>44</v>
      </c>
      <c r="BM57" s="63" t="s">
        <v>44</v>
      </c>
      <c r="BN57" s="65">
        <v>0.23599999999999999</v>
      </c>
      <c r="BO57" s="65">
        <v>8.3000000000000004E-2</v>
      </c>
      <c r="BP57" s="65" t="s">
        <v>44</v>
      </c>
      <c r="BQ57" s="65" t="s">
        <v>44</v>
      </c>
      <c r="BR57" s="63" t="s">
        <v>44</v>
      </c>
      <c r="BS57" s="63" t="s">
        <v>44</v>
      </c>
      <c r="BT57" s="64" t="s">
        <v>44</v>
      </c>
      <c r="BU57" s="64" t="s">
        <v>44</v>
      </c>
      <c r="BV57" s="64" t="s">
        <v>44</v>
      </c>
      <c r="BW57" s="64" t="s">
        <v>44</v>
      </c>
      <c r="BX57" s="64" t="s">
        <v>44</v>
      </c>
      <c r="BY57" s="64" t="s">
        <v>44</v>
      </c>
      <c r="BZ57" s="64" t="s">
        <v>44</v>
      </c>
      <c r="CA57" s="64" t="s">
        <v>44</v>
      </c>
      <c r="CB57" s="64" t="s">
        <v>44</v>
      </c>
      <c r="CC57" s="64" t="s">
        <v>44</v>
      </c>
      <c r="CD57" s="64" t="s">
        <v>44</v>
      </c>
      <c r="CE57" s="64" t="s">
        <v>44</v>
      </c>
      <c r="CF57" s="64" t="s">
        <v>44</v>
      </c>
      <c r="CG57" s="64" t="s">
        <v>44</v>
      </c>
      <c r="CH57" s="63">
        <v>4.1100000000000003</v>
      </c>
      <c r="CI57" s="63">
        <v>0.22</v>
      </c>
      <c r="CJ57" s="63" t="s">
        <v>44</v>
      </c>
      <c r="CK57" s="63" t="s">
        <v>44</v>
      </c>
      <c r="CL57" s="64" t="s">
        <v>44</v>
      </c>
      <c r="CM57" s="64" t="s">
        <v>44</v>
      </c>
      <c r="CN57" s="64" t="s">
        <v>44</v>
      </c>
      <c r="CO57" s="64" t="s">
        <v>44</v>
      </c>
      <c r="CP57" s="64" t="s">
        <v>44</v>
      </c>
      <c r="CQ57" s="64" t="s">
        <v>44</v>
      </c>
      <c r="CR57" s="64" t="s">
        <v>44</v>
      </c>
      <c r="CS57" s="64" t="s">
        <v>44</v>
      </c>
      <c r="CT57" s="64" t="s">
        <v>44</v>
      </c>
      <c r="CU57" s="64" t="s">
        <v>44</v>
      </c>
      <c r="CV57" s="64" t="s">
        <v>44</v>
      </c>
      <c r="CW57" s="64" t="s">
        <v>44</v>
      </c>
      <c r="CX57" s="64" t="s">
        <v>44</v>
      </c>
      <c r="CY57" s="64" t="s">
        <v>44</v>
      </c>
      <c r="CZ57" s="64" t="s">
        <v>44</v>
      </c>
      <c r="DA57" s="64" t="s">
        <v>44</v>
      </c>
      <c r="DB57" s="64" t="s">
        <v>44</v>
      </c>
      <c r="DC57" s="64" t="s">
        <v>44</v>
      </c>
      <c r="DD57" s="64" t="s">
        <v>44</v>
      </c>
      <c r="DE57" s="64" t="s">
        <v>44</v>
      </c>
      <c r="DF57" s="64" t="s">
        <v>44</v>
      </c>
      <c r="DG57" s="64" t="s">
        <v>44</v>
      </c>
      <c r="DH57" s="64" t="s">
        <v>44</v>
      </c>
      <c r="DI57" s="64" t="s">
        <v>44</v>
      </c>
      <c r="DJ57" s="64" t="s">
        <v>44</v>
      </c>
      <c r="DK57" s="64" t="s">
        <v>44</v>
      </c>
      <c r="DL57" s="64" t="s">
        <v>44</v>
      </c>
      <c r="DM57" s="64" t="s">
        <v>44</v>
      </c>
      <c r="DN57" s="64" t="s">
        <v>44</v>
      </c>
      <c r="DO57" s="64" t="s">
        <v>44</v>
      </c>
      <c r="DP57" s="64" t="s">
        <v>44</v>
      </c>
      <c r="DQ57" s="64" t="s">
        <v>44</v>
      </c>
      <c r="DR57" s="64" t="s">
        <v>44</v>
      </c>
      <c r="DS57" s="64" t="s">
        <v>44</v>
      </c>
      <c r="DT57" s="64" t="s">
        <v>44</v>
      </c>
      <c r="DU57" s="64" t="s">
        <v>44</v>
      </c>
      <c r="DV57" s="63" t="s">
        <v>44</v>
      </c>
      <c r="DW57" s="63" t="s">
        <v>44</v>
      </c>
      <c r="DX57" s="64" t="s">
        <v>44</v>
      </c>
      <c r="DY57" s="64" t="s">
        <v>44</v>
      </c>
      <c r="DZ57" s="64" t="s">
        <v>44</v>
      </c>
      <c r="EA57" s="64" t="s">
        <v>44</v>
      </c>
      <c r="EB57" s="64" t="s">
        <v>44</v>
      </c>
      <c r="EC57" s="64" t="s">
        <v>44</v>
      </c>
    </row>
    <row r="58" spans="1:133" x14ac:dyDescent="0.35">
      <c r="A58" s="63" t="s">
        <v>6</v>
      </c>
      <c r="B58" s="55" t="s">
        <v>171</v>
      </c>
      <c r="C58" s="55" t="s">
        <v>227</v>
      </c>
      <c r="E58" s="64">
        <v>48.877099999999999</v>
      </c>
      <c r="G58" s="64">
        <v>34.006</v>
      </c>
      <c r="H58" s="64">
        <v>8.6046999999999993</v>
      </c>
      <c r="I58" s="64">
        <v>4.0599999999999997E-2</v>
      </c>
      <c r="J58" s="64">
        <v>8.4106000000000005</v>
      </c>
      <c r="K58" s="64">
        <v>1.8E-3</v>
      </c>
      <c r="L58" s="64">
        <v>9.9400000000000002E-2</v>
      </c>
      <c r="M58" s="64">
        <v>4.1999999999999997E-3</v>
      </c>
      <c r="N58" s="64">
        <v>100.0444</v>
      </c>
      <c r="P58" s="64">
        <v>4.9497978898323218</v>
      </c>
      <c r="Q58" s="64">
        <v>0</v>
      </c>
      <c r="R58" s="64">
        <v>4.0587931910287978</v>
      </c>
      <c r="S58" s="64">
        <v>0.72874800253667804</v>
      </c>
      <c r="T58" s="64">
        <v>3.4825504999886243E-3</v>
      </c>
      <c r="U58" s="64">
        <v>1.2697586333906505</v>
      </c>
      <c r="V58" s="64">
        <v>1.9530609762476267E-4</v>
      </c>
      <c r="W58" s="64">
        <v>1.9517261971945251E-2</v>
      </c>
      <c r="X58" s="64">
        <v>5.4262056249007769E-4</v>
      </c>
      <c r="Y58" s="64"/>
      <c r="Z58" s="65">
        <v>95.3</v>
      </c>
      <c r="AA58" s="65">
        <v>4.5999999999999996</v>
      </c>
      <c r="AB58" s="65">
        <v>32.700000000000003</v>
      </c>
      <c r="AC58" s="65">
        <v>3.2</v>
      </c>
      <c r="AD58" s="65">
        <v>813</v>
      </c>
      <c r="AE58" s="65">
        <v>62</v>
      </c>
      <c r="AF58" s="65">
        <v>73900</v>
      </c>
      <c r="AG58" s="65">
        <v>2700</v>
      </c>
      <c r="AH58" s="65">
        <v>285000</v>
      </c>
      <c r="AI58" s="65">
        <v>10000</v>
      </c>
      <c r="AP58" s="64" t="s">
        <v>44</v>
      </c>
      <c r="AQ58" s="64" t="s">
        <v>44</v>
      </c>
      <c r="AR58" s="63" t="s">
        <v>44</v>
      </c>
      <c r="AS58" s="63" t="s">
        <v>44</v>
      </c>
      <c r="AT58" s="63" t="s">
        <v>44</v>
      </c>
      <c r="AU58" s="63" t="s">
        <v>44</v>
      </c>
      <c r="AV58" s="65" t="s">
        <v>44</v>
      </c>
      <c r="AW58" s="65" t="s">
        <v>44</v>
      </c>
      <c r="AX58" s="65">
        <v>159.19999999999999</v>
      </c>
      <c r="AY58" s="65">
        <v>8</v>
      </c>
      <c r="BB58" s="63">
        <v>16.600000000000001</v>
      </c>
      <c r="BC58" s="63">
        <v>1.1000000000000001</v>
      </c>
      <c r="BD58" s="65">
        <v>4.8</v>
      </c>
      <c r="BE58" s="65">
        <v>1.3</v>
      </c>
      <c r="BF58" s="65" t="s">
        <v>44</v>
      </c>
      <c r="BG58" s="65" t="s">
        <v>44</v>
      </c>
      <c r="BH58" s="65">
        <v>82.4</v>
      </c>
      <c r="BI58" s="65">
        <v>6.2</v>
      </c>
      <c r="BJ58" s="65">
        <v>45.5</v>
      </c>
      <c r="BK58" s="65">
        <v>2.7</v>
      </c>
      <c r="BL58" s="63" t="s">
        <v>44</v>
      </c>
      <c r="BM58" s="63" t="s">
        <v>44</v>
      </c>
      <c r="BN58" s="65" t="s">
        <v>44</v>
      </c>
      <c r="BO58" s="65" t="s">
        <v>44</v>
      </c>
      <c r="BP58" s="65" t="s">
        <v>44</v>
      </c>
      <c r="BQ58" s="65" t="s">
        <v>44</v>
      </c>
      <c r="BR58" s="63" t="s">
        <v>44</v>
      </c>
      <c r="BS58" s="63" t="s">
        <v>44</v>
      </c>
      <c r="BT58" s="64"/>
      <c r="BU58" s="64"/>
      <c r="BV58" s="64" t="s">
        <v>44</v>
      </c>
      <c r="BW58" s="64" t="s">
        <v>44</v>
      </c>
      <c r="BX58" s="64"/>
      <c r="BY58" s="64"/>
      <c r="BZ58" s="64"/>
      <c r="CA58" s="64"/>
      <c r="CB58" s="64"/>
      <c r="CC58" s="64"/>
      <c r="CD58" s="64" t="s">
        <v>44</v>
      </c>
      <c r="CE58" s="64" t="s">
        <v>44</v>
      </c>
      <c r="CF58" s="64" t="s">
        <v>44</v>
      </c>
      <c r="CG58" s="64" t="s">
        <v>44</v>
      </c>
      <c r="CH58" s="63">
        <v>2.96</v>
      </c>
      <c r="CI58" s="63">
        <v>0.2</v>
      </c>
      <c r="CJ58" s="63" t="s">
        <v>44</v>
      </c>
      <c r="CK58" s="63" t="s">
        <v>44</v>
      </c>
      <c r="CL58" s="64"/>
      <c r="CM58" s="64"/>
      <c r="CN58" s="64"/>
      <c r="CO58" s="64"/>
      <c r="CP58" s="64"/>
      <c r="CQ58" s="64"/>
      <c r="CR58" s="64"/>
      <c r="CS58" s="64"/>
      <c r="CT58" s="64"/>
      <c r="CU58" s="64"/>
      <c r="CV58" s="64"/>
      <c r="CW58" s="64"/>
      <c r="CX58" s="64"/>
      <c r="CY58" s="64"/>
      <c r="CZ58" s="64"/>
      <c r="DA58" s="64"/>
      <c r="DB58" s="64"/>
      <c r="DC58" s="64"/>
      <c r="DD58" s="64"/>
      <c r="DE58" s="64"/>
      <c r="DF58" s="64"/>
      <c r="DG58" s="64"/>
      <c r="DH58" s="64"/>
      <c r="DI58" s="64"/>
      <c r="DJ58" s="64"/>
      <c r="DK58" s="64"/>
      <c r="DL58" s="64"/>
      <c r="DM58" s="64"/>
      <c r="DN58" s="64"/>
      <c r="DO58" s="64"/>
      <c r="DP58" s="64" t="s">
        <v>44</v>
      </c>
      <c r="DQ58" s="64" t="s">
        <v>44</v>
      </c>
      <c r="DR58" s="64" t="s">
        <v>44</v>
      </c>
      <c r="DS58" s="64" t="s">
        <v>44</v>
      </c>
      <c r="DT58" s="64"/>
      <c r="DU58" s="64"/>
      <c r="DV58" s="63" t="s">
        <v>44</v>
      </c>
      <c r="DW58" s="63" t="s">
        <v>44</v>
      </c>
      <c r="DX58" s="64"/>
      <c r="DY58" s="64"/>
      <c r="DZ58" s="64"/>
      <c r="EA58" s="64"/>
      <c r="EB58" s="64" t="s">
        <v>44</v>
      </c>
      <c r="EC58" s="64" t="s">
        <v>44</v>
      </c>
    </row>
    <row r="59" spans="1:133" x14ac:dyDescent="0.35">
      <c r="A59" s="63" t="s">
        <v>6</v>
      </c>
      <c r="B59" s="55" t="s">
        <v>171</v>
      </c>
      <c r="C59" s="55" t="s">
        <v>228</v>
      </c>
      <c r="E59" s="64">
        <v>49.289400000000001</v>
      </c>
      <c r="G59" s="64">
        <v>33.731699999999996</v>
      </c>
      <c r="H59" s="64">
        <v>8.4505999999999997</v>
      </c>
      <c r="I59" s="64">
        <v>3.32E-2</v>
      </c>
      <c r="J59" s="64">
        <v>8.3160000000000007</v>
      </c>
      <c r="K59" s="64">
        <v>-4.1999999999999997E-3</v>
      </c>
      <c r="L59" s="64">
        <v>0.1142</v>
      </c>
      <c r="M59" s="64">
        <v>4.1999999999999997E-3</v>
      </c>
      <c r="N59" s="64">
        <v>99.935099999999977</v>
      </c>
      <c r="P59" s="64">
        <v>4.989546632398131</v>
      </c>
      <c r="Q59" s="64">
        <v>0</v>
      </c>
      <c r="R59" s="64">
        <v>4.0244368803714767</v>
      </c>
      <c r="S59" s="64">
        <v>0.71540950801055081</v>
      </c>
      <c r="T59" s="64">
        <v>2.8466560177713052E-3</v>
      </c>
      <c r="U59" s="64">
        <v>1.2549724576129548</v>
      </c>
      <c r="V59" s="64">
        <v>-4.5553117742739766E-4</v>
      </c>
      <c r="W59" s="64">
        <v>2.2414245761577915E-2</v>
      </c>
      <c r="X59" s="64">
        <v>5.4240260376668085E-4</v>
      </c>
      <c r="Y59" s="64"/>
      <c r="Z59" s="65">
        <v>152</v>
      </c>
      <c r="AA59" s="65">
        <v>10</v>
      </c>
      <c r="AB59" s="65">
        <v>28</v>
      </c>
      <c r="AC59" s="65">
        <v>3</v>
      </c>
      <c r="AD59" s="65">
        <v>1028</v>
      </c>
      <c r="AE59" s="65">
        <v>80</v>
      </c>
      <c r="AF59" s="65">
        <v>73600</v>
      </c>
      <c r="AG59" s="65">
        <v>3700</v>
      </c>
      <c r="AH59" s="65">
        <v>292000</v>
      </c>
      <c r="AI59" s="65">
        <v>14000</v>
      </c>
      <c r="AJ59" s="65">
        <v>40.1</v>
      </c>
      <c r="AK59" s="65">
        <v>7.1</v>
      </c>
      <c r="AL59" s="65" t="s">
        <v>44</v>
      </c>
      <c r="AM59" s="65" t="s">
        <v>44</v>
      </c>
      <c r="AN59" s="65" t="s">
        <v>44</v>
      </c>
      <c r="AO59" s="65" t="s">
        <v>44</v>
      </c>
      <c r="AP59" s="64" t="s">
        <v>44</v>
      </c>
      <c r="AQ59" s="64" t="s">
        <v>44</v>
      </c>
      <c r="AR59" s="63" t="s">
        <v>44</v>
      </c>
      <c r="AS59" s="63" t="s">
        <v>44</v>
      </c>
      <c r="AT59" s="63" t="s">
        <v>44</v>
      </c>
      <c r="AU59" s="63" t="s">
        <v>44</v>
      </c>
      <c r="AV59" s="65" t="s">
        <v>44</v>
      </c>
      <c r="AW59" s="65" t="s">
        <v>44</v>
      </c>
      <c r="AX59" s="65">
        <v>152.80000000000001</v>
      </c>
      <c r="AY59" s="65">
        <v>8.3000000000000007</v>
      </c>
      <c r="AZ59" s="65">
        <v>85300</v>
      </c>
      <c r="BA59" s="65">
        <v>4500</v>
      </c>
      <c r="BB59" s="63">
        <v>16.2</v>
      </c>
      <c r="BC59" s="63">
        <v>1.1000000000000001</v>
      </c>
      <c r="BD59" s="65">
        <v>3.71</v>
      </c>
      <c r="BE59" s="65">
        <v>0.72</v>
      </c>
      <c r="BF59" s="65" t="s">
        <v>44</v>
      </c>
      <c r="BG59" s="65" t="s">
        <v>44</v>
      </c>
      <c r="BH59" s="65">
        <v>29.9</v>
      </c>
      <c r="BI59" s="65">
        <v>2.9</v>
      </c>
      <c r="BJ59" s="65">
        <v>51.4</v>
      </c>
      <c r="BK59" s="65">
        <v>3.5</v>
      </c>
      <c r="BL59" s="63" t="s">
        <v>44</v>
      </c>
      <c r="BM59" s="63" t="s">
        <v>44</v>
      </c>
      <c r="BN59" s="65" t="s">
        <v>44</v>
      </c>
      <c r="BO59" s="65" t="s">
        <v>44</v>
      </c>
      <c r="BP59" s="65" t="s">
        <v>44</v>
      </c>
      <c r="BQ59" s="65" t="s">
        <v>44</v>
      </c>
      <c r="BR59" s="63" t="s">
        <v>44</v>
      </c>
      <c r="BS59" s="63" t="s">
        <v>44</v>
      </c>
      <c r="BT59" s="64" t="s">
        <v>44</v>
      </c>
      <c r="BU59" s="64" t="s">
        <v>44</v>
      </c>
      <c r="BV59" s="64" t="s">
        <v>44</v>
      </c>
      <c r="BW59" s="64" t="s">
        <v>44</v>
      </c>
      <c r="BX59" s="64" t="s">
        <v>44</v>
      </c>
      <c r="BY59" s="64" t="s">
        <v>44</v>
      </c>
      <c r="BZ59" s="64" t="s">
        <v>44</v>
      </c>
      <c r="CA59" s="64" t="s">
        <v>44</v>
      </c>
      <c r="CB59" s="64" t="s">
        <v>44</v>
      </c>
      <c r="CC59" s="64" t="s">
        <v>44</v>
      </c>
      <c r="CD59" s="64" t="s">
        <v>44</v>
      </c>
      <c r="CE59" s="64" t="s">
        <v>44</v>
      </c>
      <c r="CF59" s="64" t="s">
        <v>44</v>
      </c>
      <c r="CG59" s="64" t="s">
        <v>44</v>
      </c>
      <c r="CH59" s="63">
        <v>3.84</v>
      </c>
      <c r="CI59" s="63">
        <v>0.26</v>
      </c>
      <c r="CJ59" s="63" t="s">
        <v>44</v>
      </c>
      <c r="CK59" s="63" t="s">
        <v>44</v>
      </c>
      <c r="CL59" s="64" t="s">
        <v>44</v>
      </c>
      <c r="CM59" s="64" t="s">
        <v>44</v>
      </c>
      <c r="CN59" s="64" t="s">
        <v>44</v>
      </c>
      <c r="CO59" s="64" t="s">
        <v>44</v>
      </c>
      <c r="CP59" s="64" t="s">
        <v>44</v>
      </c>
      <c r="CQ59" s="64" t="s">
        <v>44</v>
      </c>
      <c r="CR59" s="64" t="s">
        <v>44</v>
      </c>
      <c r="CS59" s="64" t="s">
        <v>44</v>
      </c>
      <c r="CT59" s="64" t="s">
        <v>44</v>
      </c>
      <c r="CU59" s="64" t="s">
        <v>44</v>
      </c>
      <c r="CV59" s="64" t="s">
        <v>44</v>
      </c>
      <c r="CW59" s="64" t="s">
        <v>44</v>
      </c>
      <c r="CX59" s="64" t="s">
        <v>44</v>
      </c>
      <c r="CY59" s="64" t="s">
        <v>44</v>
      </c>
      <c r="CZ59" s="64" t="s">
        <v>44</v>
      </c>
      <c r="DA59" s="64" t="s">
        <v>44</v>
      </c>
      <c r="DB59" s="64" t="s">
        <v>44</v>
      </c>
      <c r="DC59" s="64" t="s">
        <v>44</v>
      </c>
      <c r="DD59" s="64" t="s">
        <v>44</v>
      </c>
      <c r="DE59" s="64" t="s">
        <v>44</v>
      </c>
      <c r="DF59" s="64" t="s">
        <v>44</v>
      </c>
      <c r="DG59" s="64" t="s">
        <v>44</v>
      </c>
      <c r="DH59" s="64" t="s">
        <v>44</v>
      </c>
      <c r="DI59" s="64" t="s">
        <v>44</v>
      </c>
      <c r="DJ59" s="64" t="s">
        <v>44</v>
      </c>
      <c r="DK59" s="64" t="s">
        <v>44</v>
      </c>
      <c r="DL59" s="64" t="s">
        <v>44</v>
      </c>
      <c r="DM59" s="64" t="s">
        <v>44</v>
      </c>
      <c r="DN59" s="64" t="s">
        <v>44</v>
      </c>
      <c r="DO59" s="64" t="s">
        <v>44</v>
      </c>
      <c r="DP59" s="64" t="s">
        <v>44</v>
      </c>
      <c r="DQ59" s="64" t="s">
        <v>44</v>
      </c>
      <c r="DR59" s="64" t="s">
        <v>44</v>
      </c>
      <c r="DS59" s="64" t="s">
        <v>44</v>
      </c>
      <c r="DT59" s="64" t="s">
        <v>44</v>
      </c>
      <c r="DU59" s="64" t="s">
        <v>44</v>
      </c>
      <c r="DV59" s="63" t="s">
        <v>44</v>
      </c>
      <c r="DW59" s="63" t="s">
        <v>44</v>
      </c>
      <c r="DX59" s="64" t="s">
        <v>44</v>
      </c>
      <c r="DY59" s="64" t="s">
        <v>44</v>
      </c>
      <c r="DZ59" s="64" t="s">
        <v>44</v>
      </c>
      <c r="EA59" s="64" t="s">
        <v>44</v>
      </c>
      <c r="EB59" s="64" t="s">
        <v>44</v>
      </c>
      <c r="EC59" s="64" t="s">
        <v>44</v>
      </c>
    </row>
    <row r="60" spans="1:133" x14ac:dyDescent="0.35">
      <c r="A60" s="63" t="s">
        <v>6</v>
      </c>
      <c r="B60" s="55" t="s">
        <v>171</v>
      </c>
      <c r="C60" s="55" t="s">
        <v>229</v>
      </c>
      <c r="E60" s="64">
        <v>48.705199999999998</v>
      </c>
      <c r="G60" s="64">
        <v>34.034199999999998</v>
      </c>
      <c r="H60" s="64">
        <v>8.5071999999999992</v>
      </c>
      <c r="I60" s="64">
        <v>3.3099999999999997E-2</v>
      </c>
      <c r="J60" s="64">
        <v>8.3545999999999996</v>
      </c>
      <c r="K60" s="64">
        <v>4.5999999999999999E-3</v>
      </c>
      <c r="L60" s="64">
        <v>9.9500000000000005E-2</v>
      </c>
      <c r="M60" s="64">
        <v>3.7000000000000002E-3</v>
      </c>
      <c r="N60" s="64">
        <v>99.742099999999994</v>
      </c>
      <c r="P60" s="64">
        <v>4.9452586963449185</v>
      </c>
      <c r="Q60" s="64">
        <v>0</v>
      </c>
      <c r="R60" s="64">
        <v>4.0727576455388395</v>
      </c>
      <c r="S60" s="64">
        <v>0.72237038897567629</v>
      </c>
      <c r="T60" s="64">
        <v>2.8466300612616387E-3</v>
      </c>
      <c r="U60" s="64">
        <v>1.2645951315639463</v>
      </c>
      <c r="V60" s="64">
        <v>5.0041783248454058E-4</v>
      </c>
      <c r="W60" s="64">
        <v>1.9587871044203904E-2</v>
      </c>
      <c r="X60" s="64">
        <v>4.7927009286073382E-4</v>
      </c>
      <c r="Y60" s="64"/>
      <c r="Z60" s="65">
        <v>121.4</v>
      </c>
      <c r="AA60" s="65">
        <v>5</v>
      </c>
      <c r="AB60" s="65">
        <v>69.599999999999994</v>
      </c>
      <c r="AC60" s="65">
        <v>5.5</v>
      </c>
      <c r="AD60" s="65">
        <v>1168</v>
      </c>
      <c r="AE60" s="65">
        <v>87</v>
      </c>
      <c r="AF60" s="65">
        <v>79800</v>
      </c>
      <c r="AG60" s="65">
        <v>3500</v>
      </c>
      <c r="AH60" s="65">
        <v>306000</v>
      </c>
      <c r="AI60" s="65">
        <v>11000</v>
      </c>
      <c r="AP60" s="64" t="s">
        <v>44</v>
      </c>
      <c r="AQ60" s="64" t="s">
        <v>44</v>
      </c>
      <c r="AR60" s="63" t="s">
        <v>44</v>
      </c>
      <c r="AS60" s="63" t="s">
        <v>44</v>
      </c>
      <c r="AT60" s="63" t="s">
        <v>44</v>
      </c>
      <c r="AU60" s="63" t="s">
        <v>44</v>
      </c>
      <c r="AV60" s="65" t="s">
        <v>44</v>
      </c>
      <c r="AW60" s="65" t="s">
        <v>44</v>
      </c>
      <c r="AX60" s="65">
        <v>188.3</v>
      </c>
      <c r="AY60" s="65">
        <v>9.8000000000000007</v>
      </c>
      <c r="BB60" s="63">
        <v>15.9</v>
      </c>
      <c r="BC60" s="63">
        <v>1</v>
      </c>
      <c r="BD60" s="65">
        <v>6.1</v>
      </c>
      <c r="BE60" s="65">
        <v>1.3</v>
      </c>
      <c r="BF60" s="65" t="s">
        <v>44</v>
      </c>
      <c r="BG60" s="65" t="s">
        <v>44</v>
      </c>
      <c r="BH60" s="65">
        <v>175</v>
      </c>
      <c r="BI60" s="65">
        <v>14</v>
      </c>
      <c r="BJ60" s="65">
        <v>46.7</v>
      </c>
      <c r="BK60" s="65">
        <v>3.5</v>
      </c>
      <c r="BL60" s="63" t="s">
        <v>44</v>
      </c>
      <c r="BM60" s="63" t="s">
        <v>44</v>
      </c>
      <c r="BN60" s="65">
        <v>0.45</v>
      </c>
      <c r="BO60" s="65">
        <v>0.15</v>
      </c>
      <c r="BP60" s="65" t="s">
        <v>44</v>
      </c>
      <c r="BQ60" s="65" t="s">
        <v>44</v>
      </c>
      <c r="BR60" s="63" t="s">
        <v>44</v>
      </c>
      <c r="BS60" s="63" t="s">
        <v>44</v>
      </c>
      <c r="BT60" s="64"/>
      <c r="BU60" s="64"/>
      <c r="BV60" s="64" t="s">
        <v>44</v>
      </c>
      <c r="BW60" s="64" t="s">
        <v>44</v>
      </c>
      <c r="BX60" s="64"/>
      <c r="BY60" s="64"/>
      <c r="BZ60" s="64"/>
      <c r="CA60" s="64"/>
      <c r="CB60" s="64"/>
      <c r="CC60" s="64"/>
      <c r="CD60" s="64" t="s">
        <v>44</v>
      </c>
      <c r="CE60" s="64" t="s">
        <v>44</v>
      </c>
      <c r="CF60" s="64" t="s">
        <v>44</v>
      </c>
      <c r="CG60" s="64" t="s">
        <v>44</v>
      </c>
      <c r="CH60" s="63">
        <v>3.76</v>
      </c>
      <c r="CI60" s="63">
        <v>0.24</v>
      </c>
      <c r="CJ60" s="63">
        <v>0.3</v>
      </c>
      <c r="CK60" s="63">
        <v>0.2</v>
      </c>
      <c r="CL60" s="64"/>
      <c r="CM60" s="64"/>
      <c r="CN60" s="64"/>
      <c r="CO60" s="64"/>
      <c r="CP60" s="64"/>
      <c r="CQ60" s="64"/>
      <c r="CR60" s="64"/>
      <c r="CS60" s="64"/>
      <c r="CT60" s="64"/>
      <c r="CU60" s="64"/>
      <c r="CV60" s="64"/>
      <c r="CW60" s="64"/>
      <c r="CX60" s="64"/>
      <c r="CY60" s="64"/>
      <c r="CZ60" s="64"/>
      <c r="DA60" s="64"/>
      <c r="DB60" s="64"/>
      <c r="DC60" s="64"/>
      <c r="DD60" s="64"/>
      <c r="DE60" s="64"/>
      <c r="DF60" s="64"/>
      <c r="DG60" s="64"/>
      <c r="DH60" s="64"/>
      <c r="DI60" s="64"/>
      <c r="DJ60" s="64"/>
      <c r="DK60" s="64"/>
      <c r="DL60" s="64"/>
      <c r="DM60" s="64"/>
      <c r="DN60" s="64"/>
      <c r="DO60" s="64"/>
      <c r="DP60" s="64" t="s">
        <v>44</v>
      </c>
      <c r="DQ60" s="64" t="s">
        <v>44</v>
      </c>
      <c r="DR60" s="64" t="s">
        <v>44</v>
      </c>
      <c r="DS60" s="64" t="s">
        <v>44</v>
      </c>
      <c r="DT60" s="64"/>
      <c r="DU60" s="64"/>
      <c r="DV60" s="63">
        <v>1</v>
      </c>
      <c r="DW60" s="63">
        <v>0.34</v>
      </c>
      <c r="DX60" s="64"/>
      <c r="DY60" s="64"/>
      <c r="DZ60" s="64"/>
      <c r="EA60" s="64"/>
      <c r="EB60" s="64" t="s">
        <v>44</v>
      </c>
      <c r="EC60" s="64" t="s">
        <v>44</v>
      </c>
    </row>
    <row r="61" spans="1:133" x14ac:dyDescent="0.35">
      <c r="A61" s="63" t="s">
        <v>6</v>
      </c>
      <c r="B61" s="55" t="s">
        <v>171</v>
      </c>
      <c r="C61" s="55" t="s">
        <v>230</v>
      </c>
      <c r="E61" s="64">
        <v>49.578600000000002</v>
      </c>
      <c r="F61" s="64">
        <v>6.7999999999999996E-3</v>
      </c>
      <c r="G61" s="64">
        <v>34.064500000000002</v>
      </c>
      <c r="H61" s="64">
        <v>9.1807999999999996</v>
      </c>
      <c r="I61" s="64">
        <v>2.75E-2</v>
      </c>
      <c r="J61" s="64">
        <v>7.9579000000000004</v>
      </c>
      <c r="L61" s="64">
        <v>0.1195</v>
      </c>
      <c r="M61" s="64">
        <v>3.0000000000000001E-3</v>
      </c>
      <c r="N61" s="64">
        <v>100.93860000000001</v>
      </c>
      <c r="P61" s="64">
        <v>4.9835689650257606</v>
      </c>
      <c r="Q61" s="64">
        <v>5.1401937536357605E-4</v>
      </c>
      <c r="R61" s="64">
        <v>4.0355949420181885</v>
      </c>
      <c r="S61" s="64">
        <v>0.77176725516887434</v>
      </c>
      <c r="T61" s="64">
        <v>2.3413603565758442E-3</v>
      </c>
      <c r="U61" s="64">
        <v>1.1924957794711615</v>
      </c>
      <c r="V61" s="64">
        <v>0</v>
      </c>
      <c r="W61" s="64">
        <v>2.3289737309829684E-2</v>
      </c>
      <c r="X61" s="64">
        <v>3.8470903788638192E-4</v>
      </c>
      <c r="Y61" s="64"/>
      <c r="Z61" s="65">
        <v>143.5</v>
      </c>
      <c r="AA61" s="65">
        <v>7.2</v>
      </c>
      <c r="AB61" s="65">
        <v>29.8</v>
      </c>
      <c r="AC61" s="65">
        <v>3</v>
      </c>
      <c r="AD61" s="65">
        <v>1127</v>
      </c>
      <c r="AE61" s="65">
        <v>79</v>
      </c>
      <c r="AF61" s="65">
        <v>70100</v>
      </c>
      <c r="AG61" s="65">
        <v>5500</v>
      </c>
      <c r="AH61" s="65">
        <v>315000</v>
      </c>
      <c r="AI61" s="65">
        <v>11000</v>
      </c>
      <c r="AP61" s="64" t="s">
        <v>44</v>
      </c>
      <c r="AQ61" s="64" t="s">
        <v>44</v>
      </c>
      <c r="AR61" s="63" t="s">
        <v>44</v>
      </c>
      <c r="AS61" s="63" t="s">
        <v>44</v>
      </c>
      <c r="AT61" s="63" t="s">
        <v>44</v>
      </c>
      <c r="AU61" s="63" t="s">
        <v>44</v>
      </c>
      <c r="AV61" s="65" t="s">
        <v>44</v>
      </c>
      <c r="AW61" s="65" t="s">
        <v>44</v>
      </c>
      <c r="AX61" s="65">
        <v>176</v>
      </c>
      <c r="AY61" s="65">
        <v>13</v>
      </c>
      <c r="BB61" s="63">
        <v>23.2</v>
      </c>
      <c r="BC61" s="63">
        <v>2.1</v>
      </c>
      <c r="BD61" s="65" t="s">
        <v>44</v>
      </c>
      <c r="BE61" s="65" t="s">
        <v>44</v>
      </c>
      <c r="BF61" s="65">
        <v>480</v>
      </c>
      <c r="BG61" s="65">
        <v>350</v>
      </c>
      <c r="BH61" s="65">
        <v>117</v>
      </c>
      <c r="BI61" s="65">
        <v>11</v>
      </c>
      <c r="BJ61" s="65">
        <v>49.6</v>
      </c>
      <c r="BK61" s="65">
        <v>2.7</v>
      </c>
      <c r="BL61" s="63" t="s">
        <v>44</v>
      </c>
      <c r="BM61" s="63" t="s">
        <v>44</v>
      </c>
      <c r="BN61" s="65" t="s">
        <v>44</v>
      </c>
      <c r="BO61" s="65" t="s">
        <v>44</v>
      </c>
      <c r="BP61" s="65" t="s">
        <v>44</v>
      </c>
      <c r="BQ61" s="65" t="s">
        <v>44</v>
      </c>
      <c r="BR61" s="63" t="s">
        <v>44</v>
      </c>
      <c r="BS61" s="63" t="s">
        <v>44</v>
      </c>
      <c r="BT61" s="64"/>
      <c r="BU61" s="64"/>
      <c r="BV61" s="64" t="s">
        <v>44</v>
      </c>
      <c r="BW61" s="64" t="s">
        <v>44</v>
      </c>
      <c r="BX61" s="64"/>
      <c r="BY61" s="64"/>
      <c r="BZ61" s="64"/>
      <c r="CA61" s="64"/>
      <c r="CB61" s="64"/>
      <c r="CC61" s="64"/>
      <c r="CD61" s="64" t="s">
        <v>44</v>
      </c>
      <c r="CE61" s="64" t="s">
        <v>44</v>
      </c>
      <c r="CF61" s="64" t="s">
        <v>44</v>
      </c>
      <c r="CG61" s="64" t="s">
        <v>44</v>
      </c>
      <c r="CH61" s="63">
        <v>4.08</v>
      </c>
      <c r="CI61" s="63">
        <v>0.31</v>
      </c>
      <c r="CJ61" s="63">
        <v>2300</v>
      </c>
      <c r="CK61" s="63">
        <v>1500</v>
      </c>
      <c r="CL61" s="64"/>
      <c r="CM61" s="64"/>
      <c r="CN61" s="64"/>
      <c r="CO61" s="64"/>
      <c r="CP61" s="64"/>
      <c r="CQ61" s="64"/>
      <c r="CR61" s="64"/>
      <c r="CS61" s="64"/>
      <c r="CT61" s="64"/>
      <c r="CU61" s="64"/>
      <c r="CV61" s="64"/>
      <c r="CW61" s="64"/>
      <c r="CX61" s="64"/>
      <c r="CY61" s="64"/>
      <c r="CZ61" s="64"/>
      <c r="DA61" s="64"/>
      <c r="DB61" s="64"/>
      <c r="DC61" s="64"/>
      <c r="DD61" s="64"/>
      <c r="DE61" s="64"/>
      <c r="DF61" s="64"/>
      <c r="DG61" s="64"/>
      <c r="DH61" s="64"/>
      <c r="DI61" s="64"/>
      <c r="DJ61" s="64"/>
      <c r="DK61" s="64"/>
      <c r="DL61" s="64"/>
      <c r="DM61" s="64"/>
      <c r="DN61" s="64"/>
      <c r="DO61" s="64"/>
      <c r="DP61" s="64" t="s">
        <v>44</v>
      </c>
      <c r="DQ61" s="64" t="s">
        <v>44</v>
      </c>
      <c r="DR61" s="64" t="s">
        <v>44</v>
      </c>
      <c r="DS61" s="64" t="s">
        <v>44</v>
      </c>
      <c r="DT61" s="64"/>
      <c r="DU61" s="64"/>
      <c r="DV61" s="63">
        <v>140</v>
      </c>
      <c r="DW61" s="63">
        <v>97</v>
      </c>
      <c r="DX61" s="64"/>
      <c r="DY61" s="64"/>
      <c r="DZ61" s="64"/>
      <c r="EA61" s="64"/>
      <c r="EB61" s="64" t="s">
        <v>44</v>
      </c>
      <c r="EC61" s="64" t="s">
        <v>44</v>
      </c>
    </row>
    <row r="62" spans="1:133" x14ac:dyDescent="0.35">
      <c r="A62" s="63" t="s">
        <v>6</v>
      </c>
      <c r="B62" s="55" t="s">
        <v>171</v>
      </c>
      <c r="C62" s="55" t="s">
        <v>231</v>
      </c>
      <c r="E62" s="64">
        <v>48.780900000000003</v>
      </c>
      <c r="G62" s="64">
        <v>33.569499999999998</v>
      </c>
      <c r="H62" s="64">
        <v>9.1638999999999999</v>
      </c>
      <c r="I62" s="64">
        <v>2.3099999999999999E-2</v>
      </c>
      <c r="J62" s="64">
        <v>7.9165000000000001</v>
      </c>
      <c r="K62" s="64">
        <v>-1.8E-3</v>
      </c>
      <c r="L62" s="64">
        <v>0.11020000000000001</v>
      </c>
      <c r="M62" s="64">
        <v>1E-3</v>
      </c>
      <c r="N62" s="64">
        <v>99.563300000000012</v>
      </c>
      <c r="P62" s="64">
        <v>4.9748535605801925</v>
      </c>
      <c r="Q62" s="64">
        <v>0</v>
      </c>
      <c r="R62" s="64">
        <v>4.0349178972699873</v>
      </c>
      <c r="S62" s="64">
        <v>0.78157460911268328</v>
      </c>
      <c r="T62" s="64">
        <v>1.995408536545618E-3</v>
      </c>
      <c r="U62" s="64">
        <v>1.2035825107445968</v>
      </c>
      <c r="V62" s="64">
        <v>-1.9668183851988957E-4</v>
      </c>
      <c r="W62" s="64">
        <v>2.1790267331293339E-2</v>
      </c>
      <c r="X62" s="64">
        <v>1.301054273597731E-4</v>
      </c>
      <c r="Y62" s="64"/>
      <c r="Z62" s="65">
        <v>130</v>
      </c>
      <c r="AA62" s="65">
        <v>10</v>
      </c>
      <c r="AB62" s="65">
        <v>29.6</v>
      </c>
      <c r="AC62" s="65">
        <v>2.7</v>
      </c>
      <c r="AD62" s="65">
        <v>941</v>
      </c>
      <c r="AE62" s="65">
        <v>88</v>
      </c>
      <c r="AF62" s="65">
        <v>72600</v>
      </c>
      <c r="AG62" s="65">
        <v>4700</v>
      </c>
      <c r="AH62" s="65">
        <v>289000</v>
      </c>
      <c r="AI62" s="65">
        <v>15000</v>
      </c>
      <c r="AJ62" s="65">
        <v>34.6</v>
      </c>
      <c r="AK62" s="65">
        <v>7.1</v>
      </c>
      <c r="AL62" s="65" t="s">
        <v>44</v>
      </c>
      <c r="AM62" s="65" t="s">
        <v>44</v>
      </c>
      <c r="AN62" s="65" t="s">
        <v>44</v>
      </c>
      <c r="AO62" s="65" t="s">
        <v>44</v>
      </c>
      <c r="AP62" s="64" t="s">
        <v>44</v>
      </c>
      <c r="AQ62" s="64" t="s">
        <v>44</v>
      </c>
      <c r="AR62" s="63" t="s">
        <v>44</v>
      </c>
      <c r="AS62" s="63" t="s">
        <v>44</v>
      </c>
      <c r="AT62" s="63" t="s">
        <v>44</v>
      </c>
      <c r="AU62" s="63" t="s">
        <v>44</v>
      </c>
      <c r="AV62" s="65" t="s">
        <v>44</v>
      </c>
      <c r="AW62" s="65" t="s">
        <v>44</v>
      </c>
      <c r="AX62" s="65">
        <v>150</v>
      </c>
      <c r="AY62" s="65">
        <v>11</v>
      </c>
      <c r="AZ62" s="65">
        <v>88200</v>
      </c>
      <c r="BA62" s="65">
        <v>5500</v>
      </c>
      <c r="BB62" s="63">
        <v>18.600000000000001</v>
      </c>
      <c r="BC62" s="63">
        <v>1.2</v>
      </c>
      <c r="BD62" s="65">
        <v>3.61</v>
      </c>
      <c r="BE62" s="65">
        <v>0.8</v>
      </c>
      <c r="BF62" s="65" t="s">
        <v>44</v>
      </c>
      <c r="BG62" s="65" t="s">
        <v>44</v>
      </c>
      <c r="BH62" s="65">
        <v>59.4</v>
      </c>
      <c r="BI62" s="65">
        <v>5.5</v>
      </c>
      <c r="BJ62" s="65">
        <v>49.4</v>
      </c>
      <c r="BK62" s="65">
        <v>4</v>
      </c>
      <c r="BL62" s="63" t="s">
        <v>44</v>
      </c>
      <c r="BM62" s="63" t="s">
        <v>44</v>
      </c>
      <c r="BN62" s="65" t="s">
        <v>44</v>
      </c>
      <c r="BO62" s="65" t="s">
        <v>44</v>
      </c>
      <c r="BP62" s="65" t="s">
        <v>44</v>
      </c>
      <c r="BQ62" s="65" t="s">
        <v>44</v>
      </c>
      <c r="BR62" s="63" t="s">
        <v>44</v>
      </c>
      <c r="BS62" s="63" t="s">
        <v>44</v>
      </c>
      <c r="BT62" s="64" t="s">
        <v>44</v>
      </c>
      <c r="BU62" s="64" t="s">
        <v>44</v>
      </c>
      <c r="BV62" s="64" t="s">
        <v>44</v>
      </c>
      <c r="BW62" s="64" t="s">
        <v>44</v>
      </c>
      <c r="BX62" s="64" t="s">
        <v>44</v>
      </c>
      <c r="BY62" s="64" t="s">
        <v>44</v>
      </c>
      <c r="BZ62" s="64" t="s">
        <v>44</v>
      </c>
      <c r="CA62" s="64" t="s">
        <v>44</v>
      </c>
      <c r="CB62" s="64" t="s">
        <v>44</v>
      </c>
      <c r="CC62" s="64" t="s">
        <v>44</v>
      </c>
      <c r="CD62" s="64" t="s">
        <v>44</v>
      </c>
      <c r="CE62" s="64" t="s">
        <v>44</v>
      </c>
      <c r="CF62" s="64" t="s">
        <v>44</v>
      </c>
      <c r="CG62" s="64" t="s">
        <v>44</v>
      </c>
      <c r="CH62" s="63">
        <v>5.0599999999999996</v>
      </c>
      <c r="CI62" s="63">
        <v>0.35</v>
      </c>
      <c r="CJ62" s="63" t="s">
        <v>44</v>
      </c>
      <c r="CK62" s="63" t="s">
        <v>44</v>
      </c>
      <c r="CL62" s="64" t="s">
        <v>44</v>
      </c>
      <c r="CM62" s="64" t="s">
        <v>44</v>
      </c>
      <c r="CN62" s="64" t="s">
        <v>44</v>
      </c>
      <c r="CO62" s="64" t="s">
        <v>44</v>
      </c>
      <c r="CP62" s="64" t="s">
        <v>44</v>
      </c>
      <c r="CQ62" s="64" t="s">
        <v>44</v>
      </c>
      <c r="CR62" s="64" t="s">
        <v>44</v>
      </c>
      <c r="CS62" s="64" t="s">
        <v>44</v>
      </c>
      <c r="CT62" s="64" t="s">
        <v>44</v>
      </c>
      <c r="CU62" s="64" t="s">
        <v>44</v>
      </c>
      <c r="CV62" s="64" t="s">
        <v>44</v>
      </c>
      <c r="CW62" s="64" t="s">
        <v>44</v>
      </c>
      <c r="CX62" s="64" t="s">
        <v>44</v>
      </c>
      <c r="CY62" s="64" t="s">
        <v>44</v>
      </c>
      <c r="CZ62" s="64" t="s">
        <v>44</v>
      </c>
      <c r="DA62" s="64" t="s">
        <v>44</v>
      </c>
      <c r="DB62" s="64" t="s">
        <v>44</v>
      </c>
      <c r="DC62" s="64" t="s">
        <v>44</v>
      </c>
      <c r="DD62" s="64" t="s">
        <v>44</v>
      </c>
      <c r="DE62" s="64" t="s">
        <v>44</v>
      </c>
      <c r="DF62" s="64" t="s">
        <v>44</v>
      </c>
      <c r="DG62" s="64" t="s">
        <v>44</v>
      </c>
      <c r="DH62" s="64" t="s">
        <v>44</v>
      </c>
      <c r="DI62" s="64" t="s">
        <v>44</v>
      </c>
      <c r="DJ62" s="64" t="s">
        <v>44</v>
      </c>
      <c r="DK62" s="64" t="s">
        <v>44</v>
      </c>
      <c r="DL62" s="64" t="s">
        <v>44</v>
      </c>
      <c r="DM62" s="64" t="s">
        <v>44</v>
      </c>
      <c r="DN62" s="64" t="s">
        <v>44</v>
      </c>
      <c r="DO62" s="64" t="s">
        <v>44</v>
      </c>
      <c r="DP62" s="64" t="s">
        <v>44</v>
      </c>
      <c r="DQ62" s="64" t="s">
        <v>44</v>
      </c>
      <c r="DR62" s="64" t="s">
        <v>44</v>
      </c>
      <c r="DS62" s="64" t="s">
        <v>44</v>
      </c>
      <c r="DT62" s="64" t="s">
        <v>44</v>
      </c>
      <c r="DU62" s="64" t="s">
        <v>44</v>
      </c>
      <c r="DV62" s="63" t="s">
        <v>44</v>
      </c>
      <c r="DW62" s="63" t="s">
        <v>44</v>
      </c>
      <c r="DX62" s="64" t="s">
        <v>44</v>
      </c>
      <c r="DY62" s="64" t="s">
        <v>44</v>
      </c>
      <c r="DZ62" s="64" t="s">
        <v>44</v>
      </c>
      <c r="EA62" s="64" t="s">
        <v>44</v>
      </c>
      <c r="EB62" s="64" t="s">
        <v>44</v>
      </c>
      <c r="EC62" s="64" t="s">
        <v>44</v>
      </c>
    </row>
    <row r="63" spans="1:133" x14ac:dyDescent="0.35">
      <c r="A63" s="63" t="s">
        <v>6</v>
      </c>
      <c r="B63" s="63" t="s">
        <v>171</v>
      </c>
      <c r="C63" s="63" t="s">
        <v>232</v>
      </c>
      <c r="D63" s="63"/>
      <c r="E63" s="64">
        <v>48.31</v>
      </c>
      <c r="F63" s="64" t="s">
        <v>233</v>
      </c>
      <c r="G63" s="64">
        <v>33.5</v>
      </c>
      <c r="H63" s="64">
        <v>9.07</v>
      </c>
      <c r="I63" s="64" t="s">
        <v>233</v>
      </c>
      <c r="J63" s="64">
        <v>8.11</v>
      </c>
      <c r="K63" s="64" t="s">
        <v>233</v>
      </c>
      <c r="L63" s="64" t="s">
        <v>233</v>
      </c>
      <c r="M63" s="64" t="s">
        <v>233</v>
      </c>
      <c r="N63" s="64">
        <v>98.99</v>
      </c>
      <c r="P63" s="64">
        <v>4.954333559899716</v>
      </c>
      <c r="Q63" s="64">
        <v>0</v>
      </c>
      <c r="R63" s="64">
        <v>4.049042629603937</v>
      </c>
      <c r="S63" s="64">
        <v>0.77788446892572283</v>
      </c>
      <c r="T63" s="64">
        <v>0</v>
      </c>
      <c r="U63" s="64">
        <v>1.2398844668689388</v>
      </c>
      <c r="V63" s="64">
        <v>0</v>
      </c>
      <c r="W63" s="64">
        <v>0</v>
      </c>
      <c r="X63" s="64">
        <v>0</v>
      </c>
      <c r="Y63" s="64"/>
      <c r="Z63" s="65">
        <v>97.8</v>
      </c>
      <c r="AA63" s="65">
        <v>4.2</v>
      </c>
      <c r="AB63" s="65">
        <v>33.799999999999997</v>
      </c>
      <c r="AC63" s="65">
        <v>3</v>
      </c>
      <c r="AD63" s="65">
        <v>987</v>
      </c>
      <c r="AE63" s="65">
        <v>46</v>
      </c>
      <c r="AF63" s="65">
        <v>76600</v>
      </c>
      <c r="AG63" s="65">
        <v>2500</v>
      </c>
      <c r="AH63" s="65">
        <v>294700</v>
      </c>
      <c r="AI63" s="65">
        <v>8300</v>
      </c>
      <c r="AJ63" s="65">
        <v>62.8</v>
      </c>
      <c r="AK63" s="65">
        <v>7.8</v>
      </c>
      <c r="AL63" s="65" t="s">
        <v>44</v>
      </c>
      <c r="AM63" s="65" t="s">
        <v>44</v>
      </c>
      <c r="AN63" s="65" t="s">
        <v>44</v>
      </c>
      <c r="AO63" s="65" t="s">
        <v>44</v>
      </c>
      <c r="AP63" s="64" t="s">
        <v>44</v>
      </c>
      <c r="AQ63" s="64" t="s">
        <v>44</v>
      </c>
      <c r="AR63" s="63">
        <v>5.0999999999999996</v>
      </c>
      <c r="AS63" s="63">
        <v>2</v>
      </c>
      <c r="AT63" s="63" t="s">
        <v>44</v>
      </c>
      <c r="AU63" s="63" t="s">
        <v>44</v>
      </c>
      <c r="AV63" s="65" t="s">
        <v>44</v>
      </c>
      <c r="AW63" s="65" t="s">
        <v>44</v>
      </c>
      <c r="AX63" s="65">
        <v>163.19999999999999</v>
      </c>
      <c r="AY63" s="65">
        <v>7</v>
      </c>
      <c r="AZ63" s="65">
        <v>79300</v>
      </c>
      <c r="BA63" s="65">
        <v>3100</v>
      </c>
      <c r="BB63" s="63">
        <v>17.8</v>
      </c>
      <c r="BC63" s="63">
        <v>0.89</v>
      </c>
      <c r="BD63" s="65">
        <v>5.56</v>
      </c>
      <c r="BE63" s="65">
        <v>0.88</v>
      </c>
      <c r="BF63" s="65" t="s">
        <v>44</v>
      </c>
      <c r="BG63" s="65" t="s">
        <v>44</v>
      </c>
      <c r="BH63" s="65">
        <v>99.8</v>
      </c>
      <c r="BI63" s="65">
        <v>7.1</v>
      </c>
      <c r="BJ63" s="65">
        <v>50.3</v>
      </c>
      <c r="BK63" s="65">
        <v>2.7</v>
      </c>
      <c r="BL63" s="63">
        <v>0.87</v>
      </c>
      <c r="BM63" s="63">
        <v>0.3</v>
      </c>
      <c r="BN63" s="65">
        <v>0.42</v>
      </c>
      <c r="BO63" s="65">
        <v>0.11</v>
      </c>
      <c r="BP63" s="65" t="s">
        <v>44</v>
      </c>
      <c r="BQ63" s="65" t="s">
        <v>44</v>
      </c>
      <c r="BR63" s="63" t="s">
        <v>44</v>
      </c>
      <c r="BS63" s="63" t="s">
        <v>44</v>
      </c>
      <c r="BT63" s="64" t="s">
        <v>44</v>
      </c>
      <c r="BU63" s="64" t="s">
        <v>44</v>
      </c>
      <c r="BV63" s="64" t="s">
        <v>44</v>
      </c>
      <c r="BW63" s="64" t="s">
        <v>44</v>
      </c>
      <c r="BX63" s="64" t="s">
        <v>44</v>
      </c>
      <c r="BY63" s="64" t="s">
        <v>44</v>
      </c>
      <c r="BZ63" s="64" t="s">
        <v>181</v>
      </c>
      <c r="CA63" s="64" t="s">
        <v>181</v>
      </c>
      <c r="CB63" s="64" t="s">
        <v>181</v>
      </c>
      <c r="CC63" s="64" t="s">
        <v>44</v>
      </c>
      <c r="CD63" s="64" t="s">
        <v>44</v>
      </c>
      <c r="CE63" s="64" t="s">
        <v>44</v>
      </c>
      <c r="CF63" s="64" t="s">
        <v>44</v>
      </c>
      <c r="CG63" s="64" t="s">
        <v>44</v>
      </c>
      <c r="CH63" s="63">
        <v>4.25</v>
      </c>
      <c r="CI63" s="63">
        <v>0.22</v>
      </c>
      <c r="CJ63" s="63" t="s">
        <v>44</v>
      </c>
      <c r="CK63" s="63" t="s">
        <v>44</v>
      </c>
      <c r="CL63" s="64" t="s">
        <v>44</v>
      </c>
      <c r="CM63" s="64" t="s">
        <v>44</v>
      </c>
      <c r="CN63" s="64" t="s">
        <v>44</v>
      </c>
      <c r="CO63" s="64" t="s">
        <v>44</v>
      </c>
      <c r="CP63" s="64" t="s">
        <v>44</v>
      </c>
      <c r="CQ63" s="64" t="s">
        <v>44</v>
      </c>
      <c r="CR63" s="64" t="s">
        <v>44</v>
      </c>
      <c r="CS63" s="64" t="s">
        <v>44</v>
      </c>
      <c r="CT63" s="64" t="s">
        <v>44</v>
      </c>
      <c r="CU63" s="64" t="s">
        <v>44</v>
      </c>
      <c r="CV63" s="64" t="s">
        <v>44</v>
      </c>
      <c r="CW63" s="64" t="s">
        <v>44</v>
      </c>
      <c r="CX63" s="64" t="s">
        <v>44</v>
      </c>
      <c r="CY63" s="64" t="s">
        <v>44</v>
      </c>
      <c r="CZ63" s="64" t="s">
        <v>44</v>
      </c>
      <c r="DA63" s="64" t="s">
        <v>44</v>
      </c>
      <c r="DB63" s="64" t="s">
        <v>44</v>
      </c>
      <c r="DC63" s="64" t="s">
        <v>44</v>
      </c>
      <c r="DD63" s="64" t="s">
        <v>44</v>
      </c>
      <c r="DE63" s="64" t="s">
        <v>44</v>
      </c>
      <c r="DF63" s="64" t="s">
        <v>44</v>
      </c>
      <c r="DG63" s="64" t="s">
        <v>44</v>
      </c>
      <c r="DH63" s="64" t="s">
        <v>44</v>
      </c>
      <c r="DI63" s="64" t="s">
        <v>44</v>
      </c>
      <c r="DJ63" s="64" t="s">
        <v>44</v>
      </c>
      <c r="DK63" s="64" t="s">
        <v>44</v>
      </c>
      <c r="DL63" s="64" t="s">
        <v>44</v>
      </c>
      <c r="DM63" s="64" t="s">
        <v>44</v>
      </c>
      <c r="DN63" s="64" t="s">
        <v>44</v>
      </c>
      <c r="DO63" s="64" t="s">
        <v>44</v>
      </c>
      <c r="DP63" s="64" t="s">
        <v>44</v>
      </c>
      <c r="DQ63" s="64" t="s">
        <v>44</v>
      </c>
      <c r="DR63" s="64" t="s">
        <v>44</v>
      </c>
      <c r="DS63" s="64" t="s">
        <v>44</v>
      </c>
      <c r="DT63" s="64" t="s">
        <v>44</v>
      </c>
      <c r="DU63" s="64" t="s">
        <v>44</v>
      </c>
      <c r="DV63" s="63" t="s">
        <v>44</v>
      </c>
      <c r="DW63" s="63" t="s">
        <v>44</v>
      </c>
      <c r="DX63" s="64" t="s">
        <v>44</v>
      </c>
      <c r="DY63" s="64" t="s">
        <v>44</v>
      </c>
      <c r="DZ63" s="64" t="s">
        <v>44</v>
      </c>
      <c r="EA63" s="64" t="s">
        <v>44</v>
      </c>
      <c r="EB63" s="64" t="s">
        <v>44</v>
      </c>
      <c r="EC63" s="64" t="s">
        <v>44</v>
      </c>
    </row>
    <row r="64" spans="1:133" x14ac:dyDescent="0.35">
      <c r="A64" s="63" t="s">
        <v>6</v>
      </c>
      <c r="B64" s="63" t="s">
        <v>171</v>
      </c>
      <c r="C64" s="63" t="s">
        <v>234</v>
      </c>
      <c r="D64" s="63"/>
      <c r="E64" s="64">
        <v>48.38</v>
      </c>
      <c r="F64" s="64" t="s">
        <v>233</v>
      </c>
      <c r="G64" s="64">
        <v>33.299999999999997</v>
      </c>
      <c r="H64" s="64">
        <v>9.17</v>
      </c>
      <c r="I64" s="64" t="s">
        <v>233</v>
      </c>
      <c r="J64" s="64">
        <v>8.09</v>
      </c>
      <c r="K64" s="64" t="s">
        <v>233</v>
      </c>
      <c r="L64" s="64" t="s">
        <v>233</v>
      </c>
      <c r="M64" s="64" t="s">
        <v>233</v>
      </c>
      <c r="N64" s="64">
        <v>98.940000000000012</v>
      </c>
      <c r="P64" s="64">
        <v>4.9660324276775816</v>
      </c>
      <c r="Q64" s="64">
        <v>0</v>
      </c>
      <c r="R64" s="64">
        <v>4.0285360773981296</v>
      </c>
      <c r="S64" s="64">
        <v>0.78717742515059808</v>
      </c>
      <c r="T64" s="64">
        <v>0</v>
      </c>
      <c r="U64" s="64">
        <v>1.2379536033970417</v>
      </c>
      <c r="V64" s="64">
        <v>0</v>
      </c>
      <c r="W64" s="64">
        <v>0</v>
      </c>
      <c r="X64" s="64">
        <v>0</v>
      </c>
      <c r="Y64" s="64"/>
      <c r="Z64" s="65">
        <v>97.6</v>
      </c>
      <c r="AA64" s="65">
        <v>3.5</v>
      </c>
      <c r="AB64" s="65">
        <v>27.3</v>
      </c>
      <c r="AC64" s="65">
        <v>2.7</v>
      </c>
      <c r="AD64" s="65">
        <v>905</v>
      </c>
      <c r="AE64" s="65">
        <v>38</v>
      </c>
      <c r="AF64" s="65">
        <v>67100</v>
      </c>
      <c r="AG64" s="65">
        <v>2200</v>
      </c>
      <c r="AH64" s="65">
        <v>279400</v>
      </c>
      <c r="AI64" s="65">
        <v>7800</v>
      </c>
      <c r="AJ64" s="65">
        <v>45.9</v>
      </c>
      <c r="AK64" s="65">
        <v>8.6</v>
      </c>
      <c r="AL64" s="65" t="s">
        <v>44</v>
      </c>
      <c r="AM64" s="65" t="s">
        <v>44</v>
      </c>
      <c r="AN64" s="65" t="s">
        <v>44</v>
      </c>
      <c r="AO64" s="65" t="s">
        <v>44</v>
      </c>
      <c r="AP64" s="64" t="s">
        <v>44</v>
      </c>
      <c r="AQ64" s="64" t="s">
        <v>44</v>
      </c>
      <c r="AR64" s="63">
        <v>3.3</v>
      </c>
      <c r="AS64" s="63">
        <v>1.2</v>
      </c>
      <c r="AT64" s="63" t="s">
        <v>44</v>
      </c>
      <c r="AU64" s="63" t="s">
        <v>44</v>
      </c>
      <c r="AV64" s="65" t="s">
        <v>44</v>
      </c>
      <c r="AW64" s="65" t="s">
        <v>44</v>
      </c>
      <c r="AX64" s="65">
        <v>153.1</v>
      </c>
      <c r="AY64" s="65">
        <v>5.9</v>
      </c>
      <c r="AZ64" s="65">
        <v>78800</v>
      </c>
      <c r="BA64" s="65">
        <v>3200</v>
      </c>
      <c r="BB64" s="63">
        <v>19.600000000000001</v>
      </c>
      <c r="BC64" s="63">
        <v>1.3</v>
      </c>
      <c r="BD64" s="65">
        <v>7</v>
      </c>
      <c r="BE64" s="65">
        <v>1.2</v>
      </c>
      <c r="BF64" s="65" t="s">
        <v>44</v>
      </c>
      <c r="BG64" s="65" t="s">
        <v>44</v>
      </c>
      <c r="BH64" s="65">
        <v>194.6</v>
      </c>
      <c r="BI64" s="65">
        <v>9.6999999999999993</v>
      </c>
      <c r="BJ64" s="65">
        <v>44.6</v>
      </c>
      <c r="BK64" s="65">
        <v>3.2</v>
      </c>
      <c r="BL64" s="63">
        <v>0.7</v>
      </c>
      <c r="BM64" s="63">
        <v>0.32</v>
      </c>
      <c r="BN64" s="65">
        <v>0.37</v>
      </c>
      <c r="BO64" s="65">
        <v>0.17</v>
      </c>
      <c r="BP64" s="65" t="s">
        <v>44</v>
      </c>
      <c r="BQ64" s="65" t="s">
        <v>44</v>
      </c>
      <c r="BR64" s="63" t="s">
        <v>44</v>
      </c>
      <c r="BS64" s="63" t="s">
        <v>44</v>
      </c>
      <c r="BT64" s="64" t="s">
        <v>44</v>
      </c>
      <c r="BU64" s="64" t="s">
        <v>44</v>
      </c>
      <c r="BV64" s="64" t="s">
        <v>44</v>
      </c>
      <c r="BW64" s="64" t="s">
        <v>44</v>
      </c>
      <c r="BX64" s="64" t="s">
        <v>44</v>
      </c>
      <c r="BY64" s="64" t="s">
        <v>44</v>
      </c>
      <c r="BZ64" s="64" t="s">
        <v>181</v>
      </c>
      <c r="CA64" s="64" t="s">
        <v>181</v>
      </c>
      <c r="CB64" s="64" t="s">
        <v>181</v>
      </c>
      <c r="CC64" s="64" t="s">
        <v>44</v>
      </c>
      <c r="CD64" s="64" t="s">
        <v>44</v>
      </c>
      <c r="CE64" s="64" t="s">
        <v>44</v>
      </c>
      <c r="CF64" s="64" t="s">
        <v>44</v>
      </c>
      <c r="CG64" s="64" t="s">
        <v>44</v>
      </c>
      <c r="CH64" s="63">
        <v>2.61</v>
      </c>
      <c r="CI64" s="63">
        <v>0.14000000000000001</v>
      </c>
      <c r="CJ64" s="63" t="s">
        <v>44</v>
      </c>
      <c r="CK64" s="63" t="s">
        <v>44</v>
      </c>
      <c r="CL64" s="64" t="s">
        <v>44</v>
      </c>
      <c r="CM64" s="64" t="s">
        <v>44</v>
      </c>
      <c r="CN64" s="64" t="s">
        <v>44</v>
      </c>
      <c r="CO64" s="64" t="s">
        <v>44</v>
      </c>
      <c r="CP64" s="64" t="s">
        <v>44</v>
      </c>
      <c r="CQ64" s="64" t="s">
        <v>44</v>
      </c>
      <c r="CR64" s="64" t="s">
        <v>44</v>
      </c>
      <c r="CS64" s="64" t="s">
        <v>44</v>
      </c>
      <c r="CT64" s="64" t="s">
        <v>44</v>
      </c>
      <c r="CU64" s="64" t="s">
        <v>44</v>
      </c>
      <c r="CV64" s="64" t="s">
        <v>44</v>
      </c>
      <c r="CW64" s="64" t="s">
        <v>44</v>
      </c>
      <c r="CX64" s="64" t="s">
        <v>44</v>
      </c>
      <c r="CY64" s="64" t="s">
        <v>44</v>
      </c>
      <c r="CZ64" s="64" t="s">
        <v>44</v>
      </c>
      <c r="DA64" s="64" t="s">
        <v>44</v>
      </c>
      <c r="DB64" s="64" t="s">
        <v>44</v>
      </c>
      <c r="DC64" s="64" t="s">
        <v>44</v>
      </c>
      <c r="DD64" s="64" t="s">
        <v>44</v>
      </c>
      <c r="DE64" s="64" t="s">
        <v>44</v>
      </c>
      <c r="DF64" s="64" t="s">
        <v>44</v>
      </c>
      <c r="DG64" s="64" t="s">
        <v>44</v>
      </c>
      <c r="DH64" s="64" t="s">
        <v>44</v>
      </c>
      <c r="DI64" s="64" t="s">
        <v>44</v>
      </c>
      <c r="DJ64" s="64" t="s">
        <v>44</v>
      </c>
      <c r="DK64" s="64" t="s">
        <v>44</v>
      </c>
      <c r="DL64" s="64" t="s">
        <v>44</v>
      </c>
      <c r="DM64" s="64" t="s">
        <v>44</v>
      </c>
      <c r="DN64" s="64" t="s">
        <v>44</v>
      </c>
      <c r="DO64" s="64" t="s">
        <v>44</v>
      </c>
      <c r="DP64" s="64" t="s">
        <v>44</v>
      </c>
      <c r="DQ64" s="64" t="s">
        <v>44</v>
      </c>
      <c r="DR64" s="64" t="s">
        <v>44</v>
      </c>
      <c r="DS64" s="64" t="s">
        <v>44</v>
      </c>
      <c r="DT64" s="64" t="s">
        <v>44</v>
      </c>
      <c r="DU64" s="64" t="s">
        <v>44</v>
      </c>
      <c r="DV64" s="63" t="s">
        <v>44</v>
      </c>
      <c r="DW64" s="63" t="s">
        <v>44</v>
      </c>
      <c r="DX64" s="64" t="s">
        <v>44</v>
      </c>
      <c r="DY64" s="64" t="s">
        <v>44</v>
      </c>
      <c r="DZ64" s="64" t="s">
        <v>44</v>
      </c>
      <c r="EA64" s="64" t="s">
        <v>44</v>
      </c>
      <c r="EB64" s="64" t="s">
        <v>44</v>
      </c>
      <c r="EC64" s="64" t="s">
        <v>44</v>
      </c>
    </row>
    <row r="65" spans="1:133" x14ac:dyDescent="0.35">
      <c r="A65" s="63" t="s">
        <v>6</v>
      </c>
      <c r="B65" s="63" t="s">
        <v>171</v>
      </c>
      <c r="C65" s="63" t="s">
        <v>235</v>
      </c>
      <c r="D65" s="63"/>
      <c r="E65" s="64">
        <v>48.58</v>
      </c>
      <c r="F65" s="64" t="s">
        <v>233</v>
      </c>
      <c r="G65" s="64">
        <v>33.4</v>
      </c>
      <c r="H65" s="64">
        <v>9.4</v>
      </c>
      <c r="I65" s="64" t="s">
        <v>233</v>
      </c>
      <c r="J65" s="64">
        <v>7.82</v>
      </c>
      <c r="K65" s="64" t="s">
        <v>233</v>
      </c>
      <c r="L65" s="64" t="s">
        <v>233</v>
      </c>
      <c r="M65" s="64" t="s">
        <v>233</v>
      </c>
      <c r="N65" s="64">
        <v>99.199999999999989</v>
      </c>
      <c r="P65" s="64">
        <v>4.9761579956654849</v>
      </c>
      <c r="Q65" s="64">
        <v>0</v>
      </c>
      <c r="R65" s="64">
        <v>4.0322036092096996</v>
      </c>
      <c r="S65" s="64">
        <v>0.80523772309132713</v>
      </c>
      <c r="T65" s="64">
        <v>0</v>
      </c>
      <c r="U65" s="64">
        <v>1.1941408717631543</v>
      </c>
      <c r="V65" s="64">
        <v>0</v>
      </c>
      <c r="W65" s="64">
        <v>0</v>
      </c>
      <c r="X65" s="64">
        <v>0</v>
      </c>
      <c r="Y65" s="64"/>
      <c r="Z65" s="65">
        <v>98.9</v>
      </c>
      <c r="AA65" s="65">
        <v>3.5</v>
      </c>
      <c r="AB65" s="65">
        <v>28.7</v>
      </c>
      <c r="AC65" s="65">
        <v>2.4</v>
      </c>
      <c r="AD65" s="65">
        <v>808</v>
      </c>
      <c r="AE65" s="65">
        <v>31</v>
      </c>
      <c r="AF65" s="65">
        <v>69700</v>
      </c>
      <c r="AG65" s="65">
        <v>2200</v>
      </c>
      <c r="AH65" s="65">
        <v>292500</v>
      </c>
      <c r="AI65" s="65">
        <v>8000</v>
      </c>
      <c r="AJ65" s="65">
        <v>53.8</v>
      </c>
      <c r="AK65" s="65">
        <v>6.9</v>
      </c>
      <c r="AL65" s="65" t="s">
        <v>44</v>
      </c>
      <c r="AM65" s="65" t="s">
        <v>44</v>
      </c>
      <c r="AN65" s="65" t="s">
        <v>44</v>
      </c>
      <c r="AO65" s="65" t="s">
        <v>44</v>
      </c>
      <c r="AP65" s="64" t="s">
        <v>44</v>
      </c>
      <c r="AQ65" s="64" t="s">
        <v>44</v>
      </c>
      <c r="AR65" s="63" t="s">
        <v>44</v>
      </c>
      <c r="AS65" s="63" t="s">
        <v>44</v>
      </c>
      <c r="AT65" s="63" t="s">
        <v>44</v>
      </c>
      <c r="AU65" s="63" t="s">
        <v>44</v>
      </c>
      <c r="AV65" s="65" t="s">
        <v>44</v>
      </c>
      <c r="AW65" s="65" t="s">
        <v>44</v>
      </c>
      <c r="AX65" s="65">
        <v>148.19999999999999</v>
      </c>
      <c r="AY65" s="65">
        <v>6</v>
      </c>
      <c r="AZ65" s="65">
        <v>82200</v>
      </c>
      <c r="BA65" s="65">
        <v>3100</v>
      </c>
      <c r="BB65" s="63">
        <v>20.2</v>
      </c>
      <c r="BC65" s="63">
        <v>1</v>
      </c>
      <c r="BD65" s="65">
        <v>8.2100000000000009</v>
      </c>
      <c r="BE65" s="65">
        <v>0.89</v>
      </c>
      <c r="BF65" s="65" t="s">
        <v>44</v>
      </c>
      <c r="BG65" s="65" t="s">
        <v>44</v>
      </c>
      <c r="BH65" s="65">
        <v>265</v>
      </c>
      <c r="BI65" s="65">
        <v>14</v>
      </c>
      <c r="BJ65" s="65">
        <v>49</v>
      </c>
      <c r="BK65" s="65">
        <v>2.2999999999999998</v>
      </c>
      <c r="BL65" s="63">
        <v>1.1299999999999999</v>
      </c>
      <c r="BM65" s="63">
        <v>0.36</v>
      </c>
      <c r="BN65" s="65">
        <v>0.68</v>
      </c>
      <c r="BO65" s="65">
        <v>0.13</v>
      </c>
      <c r="BP65" s="65" t="s">
        <v>44</v>
      </c>
      <c r="BQ65" s="65" t="s">
        <v>44</v>
      </c>
      <c r="BR65" s="63" t="s">
        <v>44</v>
      </c>
      <c r="BS65" s="63" t="s">
        <v>44</v>
      </c>
      <c r="BT65" s="64" t="s">
        <v>44</v>
      </c>
      <c r="BU65" s="64" t="s">
        <v>44</v>
      </c>
      <c r="BV65" s="64" t="s">
        <v>44</v>
      </c>
      <c r="BW65" s="64" t="s">
        <v>44</v>
      </c>
      <c r="BX65" s="64" t="s">
        <v>44</v>
      </c>
      <c r="BY65" s="64" t="s">
        <v>44</v>
      </c>
      <c r="BZ65" s="64" t="s">
        <v>181</v>
      </c>
      <c r="CA65" s="64" t="s">
        <v>181</v>
      </c>
      <c r="CB65" s="64" t="s">
        <v>181</v>
      </c>
      <c r="CC65" s="64" t="s">
        <v>44</v>
      </c>
      <c r="CD65" s="64" t="s">
        <v>44</v>
      </c>
      <c r="CE65" s="64" t="s">
        <v>44</v>
      </c>
      <c r="CF65" s="64" t="s">
        <v>44</v>
      </c>
      <c r="CG65" s="64" t="s">
        <v>44</v>
      </c>
      <c r="CH65" s="63">
        <v>4.28</v>
      </c>
      <c r="CI65" s="63">
        <v>0.24</v>
      </c>
      <c r="CJ65" s="63" t="s">
        <v>44</v>
      </c>
      <c r="CK65" s="63" t="s">
        <v>44</v>
      </c>
      <c r="CL65" s="64" t="s">
        <v>44</v>
      </c>
      <c r="CM65" s="64" t="s">
        <v>44</v>
      </c>
      <c r="CN65" s="64" t="s">
        <v>44</v>
      </c>
      <c r="CO65" s="64" t="s">
        <v>44</v>
      </c>
      <c r="CP65" s="64" t="s">
        <v>44</v>
      </c>
      <c r="CQ65" s="64" t="s">
        <v>44</v>
      </c>
      <c r="CR65" s="64" t="s">
        <v>44</v>
      </c>
      <c r="CS65" s="64" t="s">
        <v>44</v>
      </c>
      <c r="CT65" s="64" t="s">
        <v>44</v>
      </c>
      <c r="CU65" s="64" t="s">
        <v>44</v>
      </c>
      <c r="CV65" s="64" t="s">
        <v>44</v>
      </c>
      <c r="CW65" s="64" t="s">
        <v>44</v>
      </c>
      <c r="CX65" s="64" t="s">
        <v>44</v>
      </c>
      <c r="CY65" s="64" t="s">
        <v>44</v>
      </c>
      <c r="CZ65" s="64" t="s">
        <v>44</v>
      </c>
      <c r="DA65" s="64" t="s">
        <v>44</v>
      </c>
      <c r="DB65" s="64" t="s">
        <v>44</v>
      </c>
      <c r="DC65" s="64" t="s">
        <v>44</v>
      </c>
      <c r="DD65" s="64" t="s">
        <v>44</v>
      </c>
      <c r="DE65" s="64" t="s">
        <v>44</v>
      </c>
      <c r="DF65" s="64" t="s">
        <v>44</v>
      </c>
      <c r="DG65" s="64" t="s">
        <v>44</v>
      </c>
      <c r="DH65" s="64" t="s">
        <v>44</v>
      </c>
      <c r="DI65" s="64" t="s">
        <v>44</v>
      </c>
      <c r="DJ65" s="64" t="s">
        <v>44</v>
      </c>
      <c r="DK65" s="64" t="s">
        <v>44</v>
      </c>
      <c r="DL65" s="64" t="s">
        <v>44</v>
      </c>
      <c r="DM65" s="64" t="s">
        <v>44</v>
      </c>
      <c r="DN65" s="64" t="s">
        <v>44</v>
      </c>
      <c r="DO65" s="64" t="s">
        <v>44</v>
      </c>
      <c r="DP65" s="64" t="s">
        <v>44</v>
      </c>
      <c r="DQ65" s="64" t="s">
        <v>44</v>
      </c>
      <c r="DR65" s="64" t="s">
        <v>44</v>
      </c>
      <c r="DS65" s="64" t="s">
        <v>44</v>
      </c>
      <c r="DT65" s="64" t="s">
        <v>44</v>
      </c>
      <c r="DU65" s="64" t="s">
        <v>44</v>
      </c>
      <c r="DV65" s="63" t="s">
        <v>44</v>
      </c>
      <c r="DW65" s="63" t="s">
        <v>44</v>
      </c>
      <c r="DX65" s="64" t="s">
        <v>44</v>
      </c>
      <c r="DY65" s="64" t="s">
        <v>44</v>
      </c>
      <c r="DZ65" s="64" t="s">
        <v>44</v>
      </c>
      <c r="EA65" s="64" t="s">
        <v>44</v>
      </c>
      <c r="EB65" s="64" t="s">
        <v>44</v>
      </c>
      <c r="EC65" s="64" t="s">
        <v>44</v>
      </c>
    </row>
    <row r="66" spans="1:133" x14ac:dyDescent="0.35">
      <c r="A66" s="63" t="s">
        <v>6</v>
      </c>
      <c r="B66" s="63" t="s">
        <v>171</v>
      </c>
      <c r="C66" s="63" t="s">
        <v>236</v>
      </c>
      <c r="D66" s="63"/>
      <c r="E66" s="64">
        <v>48.39</v>
      </c>
      <c r="F66" s="64" t="s">
        <v>233</v>
      </c>
      <c r="G66" s="64">
        <v>33.5</v>
      </c>
      <c r="H66" s="64">
        <v>9.31</v>
      </c>
      <c r="I66" s="64" t="s">
        <v>233</v>
      </c>
      <c r="J66" s="64">
        <v>7.83</v>
      </c>
      <c r="K66" s="64" t="s">
        <v>233</v>
      </c>
      <c r="L66" s="64" t="s">
        <v>233</v>
      </c>
      <c r="M66" s="64" t="s">
        <v>233</v>
      </c>
      <c r="N66" s="64">
        <v>99.03</v>
      </c>
      <c r="P66" s="64">
        <v>4.964141597712409</v>
      </c>
      <c r="Q66" s="64">
        <v>0</v>
      </c>
      <c r="R66" s="64">
        <v>4.0503512056829454</v>
      </c>
      <c r="S66" s="64">
        <v>0.7987260110908434</v>
      </c>
      <c r="T66" s="64">
        <v>0</v>
      </c>
      <c r="U66" s="64">
        <v>1.1974639849599196</v>
      </c>
      <c r="V66" s="64">
        <v>0</v>
      </c>
      <c r="W66" s="64">
        <v>0</v>
      </c>
      <c r="X66" s="64">
        <v>0</v>
      </c>
      <c r="Y66" s="64"/>
      <c r="Z66" s="65">
        <v>192</v>
      </c>
      <c r="AA66" s="65">
        <v>12</v>
      </c>
      <c r="AB66" s="65">
        <v>25.7</v>
      </c>
      <c r="AC66" s="65">
        <v>2.9</v>
      </c>
      <c r="AD66" s="65">
        <v>1535</v>
      </c>
      <c r="AE66" s="65">
        <v>67</v>
      </c>
      <c r="AF66" s="65">
        <v>54000</v>
      </c>
      <c r="AG66" s="65">
        <v>6100</v>
      </c>
      <c r="AH66" s="65">
        <v>308000</v>
      </c>
      <c r="AI66" s="65">
        <v>12000</v>
      </c>
      <c r="AJ66" s="65">
        <v>67</v>
      </c>
      <c r="AK66" s="65">
        <v>10</v>
      </c>
      <c r="AL66" s="65">
        <v>630</v>
      </c>
      <c r="AM66" s="65">
        <v>210</v>
      </c>
      <c r="AN66" s="65">
        <v>650</v>
      </c>
      <c r="AO66" s="65">
        <v>240</v>
      </c>
      <c r="AP66" s="64" t="s">
        <v>44</v>
      </c>
      <c r="AQ66" s="64" t="s">
        <v>44</v>
      </c>
      <c r="AR66" s="63" t="s">
        <v>44</v>
      </c>
      <c r="AS66" s="63" t="s">
        <v>44</v>
      </c>
      <c r="AT66" s="63">
        <v>0.73</v>
      </c>
      <c r="AU66" s="63">
        <v>0.24</v>
      </c>
      <c r="AV66" s="65" t="s">
        <v>44</v>
      </c>
      <c r="AW66" s="65" t="s">
        <v>44</v>
      </c>
      <c r="AX66" s="65">
        <v>124</v>
      </c>
      <c r="AY66" s="65">
        <v>16</v>
      </c>
      <c r="AZ66" s="65">
        <v>98000</v>
      </c>
      <c r="BA66" s="65">
        <v>6000</v>
      </c>
      <c r="BB66" s="63">
        <v>30.4</v>
      </c>
      <c r="BC66" s="63">
        <v>3.8</v>
      </c>
      <c r="BD66" s="65">
        <v>640</v>
      </c>
      <c r="BE66" s="65">
        <v>220</v>
      </c>
      <c r="BF66" s="65">
        <v>1220</v>
      </c>
      <c r="BG66" s="65">
        <v>410</v>
      </c>
      <c r="BH66" s="65">
        <v>178</v>
      </c>
      <c r="BI66" s="65">
        <v>17</v>
      </c>
      <c r="BJ66" s="65">
        <v>57.2</v>
      </c>
      <c r="BK66" s="65">
        <v>3.3</v>
      </c>
      <c r="BL66" s="63">
        <v>1.08</v>
      </c>
      <c r="BM66" s="63">
        <v>0.35</v>
      </c>
      <c r="BN66" s="65">
        <v>0.91</v>
      </c>
      <c r="BO66" s="65">
        <v>0.24</v>
      </c>
      <c r="BP66" s="65">
        <v>25.3</v>
      </c>
      <c r="BQ66" s="65">
        <v>8.6999999999999993</v>
      </c>
      <c r="BR66" s="63">
        <v>1.28</v>
      </c>
      <c r="BS66" s="63">
        <v>0.46</v>
      </c>
      <c r="BT66" s="64" t="s">
        <v>44</v>
      </c>
      <c r="BU66" s="64" t="s">
        <v>44</v>
      </c>
      <c r="BV66" s="64" t="s">
        <v>44</v>
      </c>
      <c r="BW66" s="64" t="s">
        <v>44</v>
      </c>
      <c r="BX66" s="64" t="s">
        <v>44</v>
      </c>
      <c r="BY66" s="64" t="s">
        <v>44</v>
      </c>
      <c r="BZ66" s="64" t="s">
        <v>181</v>
      </c>
      <c r="CA66" s="64" t="s">
        <v>181</v>
      </c>
      <c r="CB66" s="64" t="s">
        <v>181</v>
      </c>
      <c r="CC66" s="64" t="s">
        <v>44</v>
      </c>
      <c r="CD66" s="64" t="s">
        <v>44</v>
      </c>
      <c r="CE66" s="64" t="s">
        <v>44</v>
      </c>
      <c r="CF66" s="64" t="s">
        <v>44</v>
      </c>
      <c r="CG66" s="64" t="s">
        <v>44</v>
      </c>
      <c r="CH66" s="63">
        <v>4.28</v>
      </c>
      <c r="CI66" s="63">
        <v>0.55000000000000004</v>
      </c>
      <c r="CJ66" s="63">
        <v>7</v>
      </c>
      <c r="CK66" s="63">
        <v>2.6</v>
      </c>
      <c r="CL66" s="64" t="s">
        <v>44</v>
      </c>
      <c r="CM66" s="64" t="s">
        <v>44</v>
      </c>
      <c r="CN66" s="64" t="s">
        <v>44</v>
      </c>
      <c r="CO66" s="64" t="s">
        <v>44</v>
      </c>
      <c r="CP66" s="64" t="s">
        <v>44</v>
      </c>
      <c r="CQ66" s="64" t="s">
        <v>44</v>
      </c>
      <c r="CR66" s="64" t="s">
        <v>44</v>
      </c>
      <c r="CS66" s="64" t="s">
        <v>44</v>
      </c>
      <c r="CT66" s="64" t="s">
        <v>44</v>
      </c>
      <c r="CU66" s="64" t="s">
        <v>44</v>
      </c>
      <c r="CV66" s="64" t="s">
        <v>44</v>
      </c>
      <c r="CW66" s="64" t="s">
        <v>44</v>
      </c>
      <c r="CX66" s="64" t="s">
        <v>44</v>
      </c>
      <c r="CY66" s="64" t="s">
        <v>44</v>
      </c>
      <c r="CZ66" s="64" t="s">
        <v>44</v>
      </c>
      <c r="DA66" s="64" t="s">
        <v>44</v>
      </c>
      <c r="DB66" s="64" t="s">
        <v>44</v>
      </c>
      <c r="DC66" s="64" t="s">
        <v>44</v>
      </c>
      <c r="DD66" s="64" t="s">
        <v>44</v>
      </c>
      <c r="DE66" s="64" t="s">
        <v>44</v>
      </c>
      <c r="DF66" s="64" t="s">
        <v>44</v>
      </c>
      <c r="DG66" s="64" t="s">
        <v>44</v>
      </c>
      <c r="DH66" s="64" t="s">
        <v>44</v>
      </c>
      <c r="DI66" s="64" t="s">
        <v>44</v>
      </c>
      <c r="DJ66" s="64" t="s">
        <v>44</v>
      </c>
      <c r="DK66" s="64" t="s">
        <v>44</v>
      </c>
      <c r="DL66" s="64" t="s">
        <v>44</v>
      </c>
      <c r="DM66" s="64" t="s">
        <v>44</v>
      </c>
      <c r="DN66" s="64" t="s">
        <v>44</v>
      </c>
      <c r="DO66" s="64" t="s">
        <v>44</v>
      </c>
      <c r="DP66" s="64" t="s">
        <v>44</v>
      </c>
      <c r="DQ66" s="64" t="s">
        <v>44</v>
      </c>
      <c r="DR66" s="64" t="s">
        <v>44</v>
      </c>
      <c r="DS66" s="64" t="s">
        <v>44</v>
      </c>
      <c r="DT66" s="64" t="s">
        <v>44</v>
      </c>
      <c r="DU66" s="64" t="s">
        <v>44</v>
      </c>
      <c r="DV66" s="63">
        <v>205</v>
      </c>
      <c r="DW66" s="63">
        <v>67</v>
      </c>
      <c r="DX66" s="64">
        <v>0.31</v>
      </c>
      <c r="DY66" s="64">
        <v>0.11</v>
      </c>
      <c r="DZ66" s="64" t="s">
        <v>44</v>
      </c>
      <c r="EA66" s="64" t="s">
        <v>44</v>
      </c>
      <c r="EB66" s="64" t="s">
        <v>44</v>
      </c>
      <c r="EC66" s="64" t="s">
        <v>44</v>
      </c>
    </row>
    <row r="67" spans="1:133" x14ac:dyDescent="0.35">
      <c r="A67" s="63" t="s">
        <v>6</v>
      </c>
      <c r="B67" s="63" t="s">
        <v>171</v>
      </c>
      <c r="C67" s="63" t="s">
        <v>237</v>
      </c>
      <c r="D67" s="63"/>
      <c r="E67" s="64">
        <v>48.96</v>
      </c>
      <c r="F67" s="64">
        <v>2.4500000000000001E-2</v>
      </c>
      <c r="G67" s="64">
        <v>33.072499999999998</v>
      </c>
      <c r="H67" s="64">
        <v>9.5236999999999998</v>
      </c>
      <c r="I67" s="64">
        <v>2.3599999999999999E-2</v>
      </c>
      <c r="J67" s="64">
        <v>7.8601999999999999</v>
      </c>
      <c r="K67" s="64">
        <v>3.7000000000000002E-3</v>
      </c>
      <c r="L67" s="64">
        <v>8.0799999999999997E-2</v>
      </c>
      <c r="M67" s="64">
        <v>2.8E-3</v>
      </c>
      <c r="N67" s="64">
        <v>99.5518</v>
      </c>
      <c r="P67" s="64">
        <v>4.9731239040616169</v>
      </c>
      <c r="Q67" s="64">
        <v>0</v>
      </c>
      <c r="R67" s="64">
        <v>4.0372244904897965</v>
      </c>
      <c r="S67" s="64">
        <v>0.81910593969874335</v>
      </c>
      <c r="T67" s="64">
        <v>0</v>
      </c>
      <c r="U67" s="64">
        <v>1.1788095164433281</v>
      </c>
      <c r="V67" s="64">
        <v>0</v>
      </c>
      <c r="W67" s="64">
        <v>0</v>
      </c>
      <c r="X67" s="64">
        <v>0</v>
      </c>
      <c r="Y67" s="64"/>
      <c r="Z67" s="65">
        <v>100.4</v>
      </c>
      <c r="AA67" s="65">
        <v>4.5999999999999996</v>
      </c>
      <c r="AB67" s="65">
        <v>28.6</v>
      </c>
      <c r="AC67" s="65">
        <v>2.9</v>
      </c>
      <c r="AD67" s="65">
        <v>870</v>
      </c>
      <c r="AE67" s="65">
        <v>33</v>
      </c>
      <c r="AF67" s="65">
        <v>64300</v>
      </c>
      <c r="AG67" s="65">
        <v>2100</v>
      </c>
      <c r="AH67" s="65">
        <v>281700</v>
      </c>
      <c r="AI67" s="65">
        <v>9600</v>
      </c>
      <c r="AJ67" s="65">
        <v>53.4</v>
      </c>
      <c r="AK67" s="65">
        <v>9.1999999999999993</v>
      </c>
      <c r="AL67" s="65" t="s">
        <v>44</v>
      </c>
      <c r="AM67" s="65" t="s">
        <v>44</v>
      </c>
      <c r="AN67" s="65" t="s">
        <v>44</v>
      </c>
      <c r="AO67" s="65" t="s">
        <v>44</v>
      </c>
      <c r="AP67" s="64" t="s">
        <v>44</v>
      </c>
      <c r="AQ67" s="64" t="s">
        <v>44</v>
      </c>
      <c r="AR67" s="63">
        <v>4</v>
      </c>
      <c r="AS67" s="63">
        <v>1.4</v>
      </c>
      <c r="AT67" s="63" t="s">
        <v>44</v>
      </c>
      <c r="AU67" s="63" t="s">
        <v>44</v>
      </c>
      <c r="AV67" s="65" t="s">
        <v>44</v>
      </c>
      <c r="AW67" s="65" t="s">
        <v>44</v>
      </c>
      <c r="AX67" s="65">
        <v>132.5</v>
      </c>
      <c r="AY67" s="65">
        <v>4.8</v>
      </c>
      <c r="AZ67" s="65">
        <v>77500</v>
      </c>
      <c r="BA67" s="65">
        <v>2500</v>
      </c>
      <c r="BB67" s="63">
        <v>20.100000000000001</v>
      </c>
      <c r="BC67" s="63">
        <v>1</v>
      </c>
      <c r="BD67" s="65">
        <v>5.8</v>
      </c>
      <c r="BE67" s="65">
        <v>1</v>
      </c>
      <c r="BF67" s="65" t="s">
        <v>44</v>
      </c>
      <c r="BG67" s="65" t="s">
        <v>44</v>
      </c>
      <c r="BH67" s="65">
        <v>268</v>
      </c>
      <c r="BI67" s="65">
        <v>12</v>
      </c>
      <c r="BJ67" s="65">
        <v>49</v>
      </c>
      <c r="BK67" s="65">
        <v>2.2999999999999998</v>
      </c>
      <c r="BL67" s="63">
        <v>1.03</v>
      </c>
      <c r="BM67" s="63">
        <v>0.34</v>
      </c>
      <c r="BN67" s="65">
        <v>1</v>
      </c>
      <c r="BO67" s="65">
        <v>0.14000000000000001</v>
      </c>
      <c r="BP67" s="65" t="s">
        <v>44</v>
      </c>
      <c r="BQ67" s="65" t="s">
        <v>44</v>
      </c>
      <c r="BR67" s="63" t="s">
        <v>44</v>
      </c>
      <c r="BS67" s="63" t="s">
        <v>44</v>
      </c>
      <c r="BT67" s="64" t="s">
        <v>44</v>
      </c>
      <c r="BU67" s="64" t="s">
        <v>44</v>
      </c>
      <c r="BV67" s="64" t="s">
        <v>44</v>
      </c>
      <c r="BW67" s="64" t="s">
        <v>44</v>
      </c>
      <c r="BX67" s="64" t="s">
        <v>44</v>
      </c>
      <c r="BY67" s="64" t="s">
        <v>44</v>
      </c>
      <c r="BZ67" s="64" t="s">
        <v>181</v>
      </c>
      <c r="CA67" s="64" t="s">
        <v>181</v>
      </c>
      <c r="CB67" s="64" t="s">
        <v>181</v>
      </c>
      <c r="CC67" s="64" t="s">
        <v>44</v>
      </c>
      <c r="CD67" s="64" t="s">
        <v>44</v>
      </c>
      <c r="CE67" s="64" t="s">
        <v>44</v>
      </c>
      <c r="CF67" s="64" t="s">
        <v>44</v>
      </c>
      <c r="CG67" s="64" t="s">
        <v>44</v>
      </c>
      <c r="CH67" s="63">
        <v>4.1500000000000004</v>
      </c>
      <c r="CI67" s="63">
        <v>0.19</v>
      </c>
      <c r="CJ67" s="63" t="s">
        <v>44</v>
      </c>
      <c r="CK67" s="63" t="s">
        <v>44</v>
      </c>
      <c r="CL67" s="64" t="s">
        <v>44</v>
      </c>
      <c r="CM67" s="64" t="s">
        <v>44</v>
      </c>
      <c r="CN67" s="64" t="s">
        <v>44</v>
      </c>
      <c r="CO67" s="64" t="s">
        <v>44</v>
      </c>
      <c r="CP67" s="64" t="s">
        <v>44</v>
      </c>
      <c r="CQ67" s="64" t="s">
        <v>44</v>
      </c>
      <c r="CR67" s="64" t="s">
        <v>44</v>
      </c>
      <c r="CS67" s="64" t="s">
        <v>44</v>
      </c>
      <c r="CT67" s="64" t="s">
        <v>44</v>
      </c>
      <c r="CU67" s="64" t="s">
        <v>44</v>
      </c>
      <c r="CV67" s="64" t="s">
        <v>44</v>
      </c>
      <c r="CW67" s="64" t="s">
        <v>44</v>
      </c>
      <c r="CX67" s="64" t="s">
        <v>44</v>
      </c>
      <c r="CY67" s="64" t="s">
        <v>44</v>
      </c>
      <c r="CZ67" s="64" t="s">
        <v>44</v>
      </c>
      <c r="DA67" s="64" t="s">
        <v>44</v>
      </c>
      <c r="DB67" s="64" t="s">
        <v>44</v>
      </c>
      <c r="DC67" s="64" t="s">
        <v>44</v>
      </c>
      <c r="DD67" s="64" t="s">
        <v>44</v>
      </c>
      <c r="DE67" s="64" t="s">
        <v>44</v>
      </c>
      <c r="DF67" s="64" t="s">
        <v>44</v>
      </c>
      <c r="DG67" s="64" t="s">
        <v>44</v>
      </c>
      <c r="DH67" s="64" t="s">
        <v>44</v>
      </c>
      <c r="DI67" s="64" t="s">
        <v>44</v>
      </c>
      <c r="DJ67" s="64" t="s">
        <v>44</v>
      </c>
      <c r="DK67" s="64" t="s">
        <v>44</v>
      </c>
      <c r="DL67" s="64" t="s">
        <v>44</v>
      </c>
      <c r="DM67" s="64" t="s">
        <v>44</v>
      </c>
      <c r="DN67" s="64" t="s">
        <v>44</v>
      </c>
      <c r="DO67" s="64" t="s">
        <v>44</v>
      </c>
      <c r="DP67" s="64" t="s">
        <v>44</v>
      </c>
      <c r="DQ67" s="64" t="s">
        <v>44</v>
      </c>
      <c r="DR67" s="64" t="s">
        <v>44</v>
      </c>
      <c r="DS67" s="64" t="s">
        <v>44</v>
      </c>
      <c r="DT67" s="64" t="s">
        <v>44</v>
      </c>
      <c r="DU67" s="64" t="s">
        <v>44</v>
      </c>
      <c r="DV67" s="63" t="s">
        <v>44</v>
      </c>
      <c r="DW67" s="63" t="s">
        <v>44</v>
      </c>
      <c r="DX67" s="64" t="s">
        <v>44</v>
      </c>
      <c r="DY67" s="64" t="s">
        <v>44</v>
      </c>
      <c r="DZ67" s="64" t="s">
        <v>44</v>
      </c>
      <c r="EA67" s="64" t="s">
        <v>44</v>
      </c>
      <c r="EB67" s="64" t="s">
        <v>44</v>
      </c>
      <c r="EC67" s="64" t="s">
        <v>44</v>
      </c>
    </row>
    <row r="68" spans="1:133" x14ac:dyDescent="0.35">
      <c r="A68" s="63"/>
      <c r="B68" s="63"/>
      <c r="C68" s="63"/>
      <c r="D68" s="63"/>
      <c r="Y68" s="64"/>
      <c r="AP68" s="64"/>
      <c r="AQ68" s="64"/>
      <c r="BT68" s="64"/>
      <c r="BU68" s="64"/>
      <c r="BV68" s="64"/>
      <c r="BW68" s="64"/>
      <c r="BX68" s="64"/>
      <c r="BY68" s="64"/>
      <c r="BZ68" s="64"/>
      <c r="CA68" s="64"/>
      <c r="CB68" s="64"/>
      <c r="CC68" s="64"/>
      <c r="CD68" s="64"/>
      <c r="CE68" s="64"/>
      <c r="CF68" s="64"/>
      <c r="CG68" s="64"/>
      <c r="CL68" s="64"/>
      <c r="CM68" s="64"/>
      <c r="CN68" s="64"/>
      <c r="CO68" s="64"/>
      <c r="CP68" s="64"/>
      <c r="CQ68" s="64"/>
      <c r="CR68" s="64"/>
      <c r="CS68" s="64"/>
      <c r="CT68" s="64"/>
      <c r="CU68" s="64"/>
      <c r="CV68" s="64"/>
      <c r="CW68" s="64"/>
      <c r="CX68" s="64"/>
      <c r="CY68" s="64"/>
      <c r="CZ68" s="64"/>
      <c r="DA68" s="64"/>
      <c r="DB68" s="64"/>
      <c r="DC68" s="64"/>
      <c r="DD68" s="64"/>
      <c r="DE68" s="64"/>
      <c r="DF68" s="64"/>
      <c r="DG68" s="64"/>
      <c r="DH68" s="64"/>
      <c r="DI68" s="64"/>
      <c r="DJ68" s="64"/>
      <c r="DK68" s="64"/>
      <c r="DL68" s="64"/>
      <c r="DM68" s="64"/>
      <c r="DN68" s="64"/>
      <c r="DO68" s="64"/>
      <c r="DP68" s="64"/>
      <c r="DQ68" s="64"/>
      <c r="DR68" s="64"/>
      <c r="DS68" s="64"/>
      <c r="DT68" s="64"/>
      <c r="DU68" s="64"/>
      <c r="DX68" s="64"/>
      <c r="DY68" s="64"/>
      <c r="DZ68" s="64"/>
      <c r="EA68" s="64"/>
      <c r="EB68" s="64"/>
      <c r="EC68" s="64"/>
    </row>
    <row r="69" spans="1:133" x14ac:dyDescent="0.35">
      <c r="A69" s="63" t="s">
        <v>6</v>
      </c>
      <c r="B69" s="55" t="s">
        <v>195</v>
      </c>
      <c r="C69" s="55" t="s">
        <v>238</v>
      </c>
      <c r="Y69" s="64"/>
      <c r="Z69" s="65">
        <v>179</v>
      </c>
      <c r="AA69" s="65">
        <v>10</v>
      </c>
      <c r="AB69" s="65">
        <v>12.9</v>
      </c>
      <c r="AC69" s="65">
        <v>2</v>
      </c>
      <c r="AD69" s="65">
        <v>1850</v>
      </c>
      <c r="AE69" s="65">
        <v>140</v>
      </c>
      <c r="AF69" s="65">
        <v>3570</v>
      </c>
      <c r="AG69" s="65">
        <v>360</v>
      </c>
      <c r="AH69" s="65">
        <v>317000</v>
      </c>
      <c r="AI69" s="65">
        <v>27000</v>
      </c>
      <c r="AP69" s="64">
        <v>1.08</v>
      </c>
      <c r="AQ69" s="64">
        <v>0.35</v>
      </c>
      <c r="AR69" s="63">
        <v>66</v>
      </c>
      <c r="AS69" s="63">
        <v>23</v>
      </c>
      <c r="AT69" s="63">
        <v>4.3</v>
      </c>
      <c r="AU69" s="63">
        <v>0.57999999999999996</v>
      </c>
      <c r="AV69" s="65" t="s">
        <v>44</v>
      </c>
      <c r="AW69" s="65" t="s">
        <v>44</v>
      </c>
      <c r="AX69" s="65">
        <v>26.2</v>
      </c>
      <c r="AY69" s="65">
        <v>1.9</v>
      </c>
      <c r="BB69" s="63">
        <v>231</v>
      </c>
      <c r="BC69" s="63">
        <v>14</v>
      </c>
      <c r="BD69" s="65">
        <v>3180</v>
      </c>
      <c r="BE69" s="65">
        <v>160</v>
      </c>
      <c r="BF69" s="65">
        <v>1970</v>
      </c>
      <c r="BG69" s="65">
        <v>140</v>
      </c>
      <c r="BH69" s="65">
        <v>259</v>
      </c>
      <c r="BI69" s="65">
        <v>30</v>
      </c>
      <c r="BJ69" s="65">
        <v>53.7</v>
      </c>
      <c r="BK69" s="65">
        <v>4</v>
      </c>
      <c r="BL69" s="63" t="s">
        <v>44</v>
      </c>
      <c r="BM69" s="63" t="s">
        <v>44</v>
      </c>
      <c r="BN69" s="65">
        <v>16</v>
      </c>
      <c r="BO69" s="65">
        <v>3.3</v>
      </c>
      <c r="BP69" s="65">
        <v>54.9</v>
      </c>
      <c r="BQ69" s="65">
        <v>2.9</v>
      </c>
      <c r="BR69" s="63">
        <v>1.28</v>
      </c>
      <c r="BS69" s="63">
        <v>0.16</v>
      </c>
      <c r="BT69" s="64"/>
      <c r="BU69" s="64"/>
      <c r="BV69" s="64" t="s">
        <v>44</v>
      </c>
      <c r="BW69" s="64" t="s">
        <v>44</v>
      </c>
      <c r="BX69" s="64"/>
      <c r="BY69" s="64"/>
      <c r="BZ69" s="64"/>
      <c r="CA69" s="64"/>
      <c r="CB69" s="64"/>
      <c r="CC69" s="64"/>
      <c r="CD69" s="64">
        <v>0.32</v>
      </c>
      <c r="CE69" s="64">
        <v>0.16</v>
      </c>
      <c r="CF69" s="64" t="s">
        <v>44</v>
      </c>
      <c r="CG69" s="64" t="s">
        <v>44</v>
      </c>
      <c r="CH69" s="63">
        <v>0.83</v>
      </c>
      <c r="CI69" s="63">
        <v>0.21</v>
      </c>
      <c r="CJ69" s="63">
        <v>278</v>
      </c>
      <c r="CK69" s="63">
        <v>18</v>
      </c>
      <c r="CL69" s="64"/>
      <c r="CM69" s="64"/>
      <c r="CN69" s="64"/>
      <c r="CO69" s="64"/>
      <c r="CP69" s="64"/>
      <c r="CQ69" s="64"/>
      <c r="CR69" s="64"/>
      <c r="CS69" s="64"/>
      <c r="CT69" s="64"/>
      <c r="CU69" s="64"/>
      <c r="CV69" s="64"/>
      <c r="CW69" s="64"/>
      <c r="CX69" s="64"/>
      <c r="CY69" s="64"/>
      <c r="CZ69" s="64"/>
      <c r="DA69" s="64"/>
      <c r="DB69" s="64"/>
      <c r="DC69" s="64"/>
      <c r="DD69" s="64"/>
      <c r="DE69" s="64"/>
      <c r="DF69" s="64"/>
      <c r="DG69" s="64"/>
      <c r="DH69" s="64"/>
      <c r="DI69" s="64"/>
      <c r="DJ69" s="64"/>
      <c r="DK69" s="64"/>
      <c r="DL69" s="64"/>
      <c r="DM69" s="64"/>
      <c r="DN69" s="64"/>
      <c r="DO69" s="64"/>
      <c r="DP69" s="64" t="s">
        <v>44</v>
      </c>
      <c r="DQ69" s="64" t="s">
        <v>44</v>
      </c>
      <c r="DR69" s="64" t="s">
        <v>44</v>
      </c>
      <c r="DS69" s="64" t="s">
        <v>44</v>
      </c>
      <c r="DT69" s="64"/>
      <c r="DU69" s="64"/>
      <c r="DV69" s="63">
        <v>421</v>
      </c>
      <c r="DW69" s="63">
        <v>24</v>
      </c>
      <c r="DX69" s="64"/>
      <c r="DY69" s="64"/>
      <c r="DZ69" s="64"/>
      <c r="EA69" s="64"/>
      <c r="EB69" s="64">
        <v>0.16200000000000001</v>
      </c>
      <c r="EC69" s="64">
        <v>6.3E-2</v>
      </c>
    </row>
    <row r="70" spans="1:133" x14ac:dyDescent="0.35">
      <c r="A70" s="63" t="s">
        <v>6</v>
      </c>
      <c r="B70" s="55" t="s">
        <v>195</v>
      </c>
      <c r="C70" s="55" t="s">
        <v>239</v>
      </c>
      <c r="E70" s="64">
        <v>42.749099999999999</v>
      </c>
      <c r="G70" s="64">
        <v>35.4846</v>
      </c>
      <c r="H70" s="64">
        <v>0.51019999999999999</v>
      </c>
      <c r="I70" s="64">
        <v>-2.3999999999999998E-3</v>
      </c>
      <c r="J70" s="64">
        <v>5.2600000000000001E-2</v>
      </c>
      <c r="K70" s="64">
        <v>0.29530000000000001</v>
      </c>
      <c r="L70" s="64">
        <v>6.9800000000000001E-2</v>
      </c>
      <c r="M70" s="64">
        <v>0.34079999999999999</v>
      </c>
      <c r="N70" s="64">
        <v>79.5</v>
      </c>
      <c r="P70" s="64">
        <v>3.9973791795748523</v>
      </c>
      <c r="Q70" s="64">
        <v>0</v>
      </c>
      <c r="R70" s="64">
        <v>3.9100487746698391</v>
      </c>
      <c r="S70" s="64">
        <v>3.7704136906436592E-2</v>
      </c>
      <c r="T70" s="64">
        <v>0</v>
      </c>
      <c r="U70" s="64">
        <v>3.9600309903239312E-3</v>
      </c>
      <c r="V70" s="64">
        <v>4.181890350031333E-2</v>
      </c>
      <c r="W70" s="64">
        <v>7.012914248765263E-3</v>
      </c>
      <c r="X70" s="64">
        <v>6.1640849492954633E-2</v>
      </c>
      <c r="Y70" s="64"/>
      <c r="Z70" s="65">
        <v>124.1</v>
      </c>
      <c r="AA70" s="65">
        <v>8.5</v>
      </c>
      <c r="AB70" s="65">
        <v>7.6</v>
      </c>
      <c r="AC70" s="65">
        <v>1.6</v>
      </c>
      <c r="AD70" s="65">
        <v>1770</v>
      </c>
      <c r="AE70" s="65">
        <v>110</v>
      </c>
      <c r="AF70" s="65">
        <v>1310</v>
      </c>
      <c r="AG70" s="65">
        <v>250</v>
      </c>
      <c r="AH70" s="65">
        <v>355000</v>
      </c>
      <c r="AI70" s="65">
        <v>19000</v>
      </c>
      <c r="AP70" s="64" t="s">
        <v>44</v>
      </c>
      <c r="AQ70" s="64" t="s">
        <v>44</v>
      </c>
      <c r="AR70" s="63">
        <v>5.9</v>
      </c>
      <c r="AS70" s="63">
        <v>2</v>
      </c>
      <c r="AT70" s="63">
        <v>7.94</v>
      </c>
      <c r="AU70" s="63">
        <v>0.67</v>
      </c>
      <c r="AV70" s="65">
        <v>5.5</v>
      </c>
      <c r="AW70" s="65">
        <v>1.4</v>
      </c>
      <c r="AX70" s="65">
        <v>31.7</v>
      </c>
      <c r="AY70" s="65">
        <v>5.2</v>
      </c>
      <c r="BB70" s="63">
        <v>171.9</v>
      </c>
      <c r="BC70" s="63">
        <v>8.1</v>
      </c>
      <c r="BD70" s="65">
        <v>2740</v>
      </c>
      <c r="BE70" s="65">
        <v>220</v>
      </c>
      <c r="BF70" s="65">
        <v>1651</v>
      </c>
      <c r="BG70" s="65">
        <v>64</v>
      </c>
      <c r="BH70" s="65">
        <v>485</v>
      </c>
      <c r="BI70" s="65">
        <v>45</v>
      </c>
      <c r="BJ70" s="65">
        <v>50.7</v>
      </c>
      <c r="BK70" s="65">
        <v>2.4</v>
      </c>
      <c r="BL70" s="63" t="s">
        <v>44</v>
      </c>
      <c r="BM70" s="63" t="s">
        <v>44</v>
      </c>
      <c r="BN70" s="65">
        <v>5.19</v>
      </c>
      <c r="BO70" s="65">
        <v>0.44</v>
      </c>
      <c r="BP70" s="65">
        <v>31.8</v>
      </c>
      <c r="BQ70" s="65">
        <v>1.9</v>
      </c>
      <c r="BR70" s="63">
        <v>0.97</v>
      </c>
      <c r="BS70" s="63">
        <v>0.17</v>
      </c>
      <c r="BT70" s="64"/>
      <c r="BU70" s="64"/>
      <c r="BV70" s="64" t="s">
        <v>44</v>
      </c>
      <c r="BW70" s="64" t="s">
        <v>44</v>
      </c>
      <c r="BX70" s="64"/>
      <c r="BY70" s="64"/>
      <c r="BZ70" s="64"/>
      <c r="CA70" s="64"/>
      <c r="CB70" s="64"/>
      <c r="CC70" s="64"/>
      <c r="CD70" s="64" t="s">
        <v>44</v>
      </c>
      <c r="CE70" s="64" t="s">
        <v>44</v>
      </c>
      <c r="CF70" s="64" t="s">
        <v>44</v>
      </c>
      <c r="CG70" s="64" t="s">
        <v>44</v>
      </c>
      <c r="CH70" s="63" t="s">
        <v>44</v>
      </c>
      <c r="CI70" s="63" t="s">
        <v>44</v>
      </c>
      <c r="CJ70" s="63">
        <v>190</v>
      </c>
      <c r="CK70" s="63">
        <v>22</v>
      </c>
      <c r="CL70" s="64"/>
      <c r="CM70" s="64"/>
      <c r="CN70" s="64"/>
      <c r="CO70" s="64"/>
      <c r="CP70" s="64"/>
      <c r="CQ70" s="64"/>
      <c r="CR70" s="64"/>
      <c r="CS70" s="64"/>
      <c r="CT70" s="64"/>
      <c r="CU70" s="64"/>
      <c r="CV70" s="64"/>
      <c r="CW70" s="64"/>
      <c r="CX70" s="64"/>
      <c r="CY70" s="64"/>
      <c r="CZ70" s="64"/>
      <c r="DA70" s="64"/>
      <c r="DB70" s="64"/>
      <c r="DC70" s="64"/>
      <c r="DD70" s="64"/>
      <c r="DE70" s="64"/>
      <c r="DF70" s="64"/>
      <c r="DG70" s="64"/>
      <c r="DH70" s="64"/>
      <c r="DI70" s="64"/>
      <c r="DJ70" s="64"/>
      <c r="DK70" s="64"/>
      <c r="DL70" s="64"/>
      <c r="DM70" s="64"/>
      <c r="DN70" s="64"/>
      <c r="DO70" s="64"/>
      <c r="DP70" s="64" t="s">
        <v>44</v>
      </c>
      <c r="DQ70" s="64" t="s">
        <v>44</v>
      </c>
      <c r="DR70" s="64" t="s">
        <v>44</v>
      </c>
      <c r="DS70" s="64" t="s">
        <v>44</v>
      </c>
      <c r="DT70" s="64"/>
      <c r="DU70" s="64"/>
      <c r="DV70" s="63">
        <v>418</v>
      </c>
      <c r="DW70" s="63">
        <v>27</v>
      </c>
      <c r="DX70" s="64"/>
      <c r="DY70" s="64"/>
      <c r="DZ70" s="64"/>
      <c r="EA70" s="64"/>
      <c r="EB70" s="64" t="s">
        <v>44</v>
      </c>
      <c r="EC70" s="64" t="s">
        <v>44</v>
      </c>
    </row>
    <row r="71" spans="1:133" x14ac:dyDescent="0.35">
      <c r="A71" s="63" t="s">
        <v>6</v>
      </c>
      <c r="B71" s="55" t="s">
        <v>195</v>
      </c>
      <c r="C71" s="55" t="s">
        <v>240</v>
      </c>
      <c r="E71" s="64">
        <v>43.671799999999998</v>
      </c>
      <c r="F71" s="64">
        <v>7.4999999999999997E-3</v>
      </c>
      <c r="G71" s="64">
        <v>37.190800000000003</v>
      </c>
      <c r="H71" s="64">
        <v>0.46500000000000002</v>
      </c>
      <c r="I71" s="64">
        <v>1.5800000000000002E-2</v>
      </c>
      <c r="J71" s="64">
        <v>5.3900000000000003E-2</v>
      </c>
      <c r="K71" s="64">
        <v>0.29809999999999998</v>
      </c>
      <c r="L71" s="64">
        <v>8.4400000000000003E-2</v>
      </c>
      <c r="M71" s="64">
        <v>0.36420000000000002</v>
      </c>
      <c r="N71" s="64">
        <v>82.151500000000013</v>
      </c>
      <c r="P71" s="64">
        <v>3.9545774158135698</v>
      </c>
      <c r="Q71" s="64">
        <v>6.8099081310400364E-4</v>
      </c>
      <c r="R71" s="64">
        <v>3.9691947199075774</v>
      </c>
      <c r="S71" s="64">
        <v>3.3650719028457197E-2</v>
      </c>
      <c r="T71" s="64">
        <v>1.5146297873806943E-3</v>
      </c>
      <c r="U71" s="64">
        <v>3.8350960690717566E-3</v>
      </c>
      <c r="V71" s="64">
        <v>4.0499559932439748E-2</v>
      </c>
      <c r="W71" s="64">
        <v>7.7619017005223544E-3</v>
      </c>
      <c r="X71" s="64">
        <v>6.3207681706374114E-2</v>
      </c>
      <c r="Y71" s="64"/>
      <c r="Z71" s="65">
        <v>161</v>
      </c>
      <c r="AA71" s="65">
        <v>10</v>
      </c>
      <c r="AB71" s="65">
        <v>16.7</v>
      </c>
      <c r="AC71" s="65">
        <v>3</v>
      </c>
      <c r="AD71" s="65">
        <v>2030</v>
      </c>
      <c r="AE71" s="65">
        <v>140</v>
      </c>
      <c r="AF71" s="65">
        <v>4800</v>
      </c>
      <c r="AG71" s="65">
        <v>1300</v>
      </c>
      <c r="AH71" s="65">
        <v>376000</v>
      </c>
      <c r="AI71" s="65">
        <v>17000</v>
      </c>
      <c r="AP71" s="64" t="s">
        <v>44</v>
      </c>
      <c r="AQ71" s="64" t="s">
        <v>44</v>
      </c>
      <c r="AR71" s="63">
        <v>20.2</v>
      </c>
      <c r="AS71" s="63">
        <v>8.1</v>
      </c>
      <c r="AT71" s="63">
        <v>7.6</v>
      </c>
      <c r="AU71" s="63">
        <v>1</v>
      </c>
      <c r="AV71" s="65">
        <v>3.4</v>
      </c>
      <c r="AW71" s="65">
        <v>1.1000000000000001</v>
      </c>
      <c r="AX71" s="65">
        <v>48.8</v>
      </c>
      <c r="AY71" s="65">
        <v>7.2</v>
      </c>
      <c r="BB71" s="63">
        <v>205.8</v>
      </c>
      <c r="BC71" s="63">
        <v>8.6</v>
      </c>
      <c r="BD71" s="65">
        <v>2850</v>
      </c>
      <c r="BE71" s="65">
        <v>170</v>
      </c>
      <c r="BF71" s="65">
        <v>1203</v>
      </c>
      <c r="BG71" s="65">
        <v>66</v>
      </c>
      <c r="BH71" s="65">
        <v>587</v>
      </c>
      <c r="BI71" s="65">
        <v>50</v>
      </c>
      <c r="BJ71" s="65">
        <v>42.1</v>
      </c>
      <c r="BK71" s="65">
        <v>3.4</v>
      </c>
      <c r="BL71" s="63" t="s">
        <v>44</v>
      </c>
      <c r="BM71" s="63" t="s">
        <v>44</v>
      </c>
      <c r="BN71" s="65">
        <v>13.5</v>
      </c>
      <c r="BO71" s="65">
        <v>3.3</v>
      </c>
      <c r="BP71" s="65">
        <v>55</v>
      </c>
      <c r="BQ71" s="65">
        <v>7.6</v>
      </c>
      <c r="BR71" s="63">
        <v>2.0699999999999998</v>
      </c>
      <c r="BS71" s="63">
        <v>0.38</v>
      </c>
      <c r="BT71" s="64"/>
      <c r="BU71" s="64"/>
      <c r="BV71" s="64" t="s">
        <v>44</v>
      </c>
      <c r="BW71" s="64" t="s">
        <v>44</v>
      </c>
      <c r="BX71" s="64"/>
      <c r="BY71" s="64"/>
      <c r="BZ71" s="64"/>
      <c r="CA71" s="64"/>
      <c r="CB71" s="64"/>
      <c r="CC71" s="64"/>
      <c r="CD71" s="64">
        <v>0.32</v>
      </c>
      <c r="CE71" s="64">
        <v>0.14000000000000001</v>
      </c>
      <c r="CF71" s="64" t="s">
        <v>44</v>
      </c>
      <c r="CG71" s="64" t="s">
        <v>44</v>
      </c>
      <c r="CH71" s="63">
        <v>0.57999999999999996</v>
      </c>
      <c r="CI71" s="63">
        <v>0.18</v>
      </c>
      <c r="CJ71" s="63">
        <v>474</v>
      </c>
      <c r="CK71" s="63">
        <v>57</v>
      </c>
      <c r="CL71" s="64"/>
      <c r="CM71" s="64"/>
      <c r="CN71" s="64"/>
      <c r="CO71" s="64"/>
      <c r="CP71" s="64"/>
      <c r="CQ71" s="64"/>
      <c r="CR71" s="64"/>
      <c r="CS71" s="64"/>
      <c r="CT71" s="64"/>
      <c r="CU71" s="64"/>
      <c r="CV71" s="64"/>
      <c r="CW71" s="64"/>
      <c r="CX71" s="64"/>
      <c r="CY71" s="64"/>
      <c r="CZ71" s="64"/>
      <c r="DA71" s="64"/>
      <c r="DB71" s="64"/>
      <c r="DC71" s="64"/>
      <c r="DD71" s="64"/>
      <c r="DE71" s="64"/>
      <c r="DF71" s="64"/>
      <c r="DG71" s="64"/>
      <c r="DH71" s="64"/>
      <c r="DI71" s="64"/>
      <c r="DJ71" s="64"/>
      <c r="DK71" s="64"/>
      <c r="DL71" s="64"/>
      <c r="DM71" s="64"/>
      <c r="DN71" s="64"/>
      <c r="DO71" s="64"/>
      <c r="DP71" s="64" t="s">
        <v>44</v>
      </c>
      <c r="DQ71" s="64" t="s">
        <v>44</v>
      </c>
      <c r="DR71" s="64" t="s">
        <v>44</v>
      </c>
      <c r="DS71" s="64" t="s">
        <v>44</v>
      </c>
      <c r="DT71" s="64"/>
      <c r="DU71" s="64"/>
      <c r="DV71" s="63">
        <v>508</v>
      </c>
      <c r="DW71" s="63">
        <v>33</v>
      </c>
      <c r="DX71" s="64"/>
      <c r="DY71" s="64"/>
      <c r="DZ71" s="64"/>
      <c r="EA71" s="64"/>
      <c r="EB71" s="64">
        <v>0.188</v>
      </c>
      <c r="EC71" s="64">
        <v>6.0999999999999999E-2</v>
      </c>
    </row>
    <row r="72" spans="1:133" x14ac:dyDescent="0.35">
      <c r="A72" s="63" t="s">
        <v>6</v>
      </c>
      <c r="B72" s="55" t="s">
        <v>195</v>
      </c>
      <c r="C72" s="55" t="s">
        <v>241</v>
      </c>
      <c r="E72" s="64">
        <v>41.771299999999997</v>
      </c>
      <c r="F72" s="64">
        <v>-3.8999999999999998E-3</v>
      </c>
      <c r="G72" s="64">
        <v>33.225200000000001</v>
      </c>
      <c r="H72" s="64">
        <v>3.5127999999999999</v>
      </c>
      <c r="I72" s="64">
        <v>3.2000000000000002E-3</v>
      </c>
      <c r="J72" s="64">
        <v>2.4299999999999999E-2</v>
      </c>
      <c r="K72" s="64">
        <v>0.12640000000000001</v>
      </c>
      <c r="L72" s="64">
        <v>0.1014</v>
      </c>
      <c r="M72" s="64">
        <v>0.35560000000000003</v>
      </c>
      <c r="N72" s="64">
        <v>79.116299999999995</v>
      </c>
      <c r="P72" s="64">
        <v>3.9749594701223931</v>
      </c>
      <c r="Q72" s="64">
        <v>0</v>
      </c>
      <c r="R72" s="64">
        <v>3.7269872542297611</v>
      </c>
      <c r="S72" s="64">
        <v>0.26409181820255356</v>
      </c>
      <c r="T72" s="64">
        <v>0</v>
      </c>
      <c r="U72" s="64">
        <v>1.6120836691238039E-3</v>
      </c>
      <c r="V72" s="64">
        <v>1.8442667710117728E-2</v>
      </c>
      <c r="W72" s="64">
        <v>1.019599211743554E-2</v>
      </c>
      <c r="X72" s="64">
        <v>6.6423415220132911E-2</v>
      </c>
      <c r="Y72" s="64"/>
      <c r="Z72" s="65">
        <v>262</v>
      </c>
      <c r="AA72" s="65">
        <v>20</v>
      </c>
      <c r="AB72" s="65">
        <v>19.3</v>
      </c>
      <c r="AC72" s="65">
        <v>3</v>
      </c>
      <c r="AD72" s="65">
        <v>2540</v>
      </c>
      <c r="AE72" s="65">
        <v>150</v>
      </c>
      <c r="AF72" s="65">
        <v>10900</v>
      </c>
      <c r="AG72" s="65">
        <v>2300</v>
      </c>
      <c r="AH72" s="65">
        <v>335000</v>
      </c>
      <c r="AI72" s="65">
        <v>21000</v>
      </c>
      <c r="AJ72" s="65">
        <v>265</v>
      </c>
      <c r="AK72" s="65">
        <v>14</v>
      </c>
      <c r="AL72" s="65">
        <v>3310</v>
      </c>
      <c r="AM72" s="65">
        <v>150</v>
      </c>
      <c r="AN72" s="65">
        <v>2580</v>
      </c>
      <c r="AO72" s="65">
        <v>370</v>
      </c>
      <c r="AP72" s="64" t="s">
        <v>44</v>
      </c>
      <c r="AQ72" s="64" t="s">
        <v>44</v>
      </c>
      <c r="AR72" s="63">
        <v>6.5</v>
      </c>
      <c r="AS72" s="63">
        <v>3.5</v>
      </c>
      <c r="AT72" s="63">
        <v>2.5099999999999998</v>
      </c>
      <c r="AU72" s="63">
        <v>0.37</v>
      </c>
      <c r="AV72" s="65" t="s">
        <v>44</v>
      </c>
      <c r="AW72" s="65" t="s">
        <v>44</v>
      </c>
      <c r="AX72" s="65">
        <v>72</v>
      </c>
      <c r="AY72" s="65">
        <v>3.8</v>
      </c>
      <c r="AZ72" s="65">
        <v>40400</v>
      </c>
      <c r="BA72" s="65">
        <v>2800</v>
      </c>
      <c r="BB72" s="63">
        <v>215</v>
      </c>
      <c r="BC72" s="63">
        <v>13</v>
      </c>
      <c r="BD72" s="65">
        <v>3200</v>
      </c>
      <c r="BE72" s="65">
        <v>150</v>
      </c>
      <c r="BF72" s="65">
        <v>1602</v>
      </c>
      <c r="BG72" s="65">
        <v>68</v>
      </c>
      <c r="BH72" s="65">
        <v>113</v>
      </c>
      <c r="BI72" s="65">
        <v>18</v>
      </c>
      <c r="BJ72" s="65">
        <v>52.1</v>
      </c>
      <c r="BK72" s="65">
        <v>4</v>
      </c>
      <c r="BL72" s="63">
        <v>2.1</v>
      </c>
      <c r="BM72" s="63">
        <v>0.69</v>
      </c>
      <c r="BN72" s="65">
        <v>6.8</v>
      </c>
      <c r="BO72" s="65">
        <v>0.49</v>
      </c>
      <c r="BP72" s="65">
        <v>129.30000000000001</v>
      </c>
      <c r="BQ72" s="65">
        <v>9.3000000000000007</v>
      </c>
      <c r="BR72" s="63">
        <v>2.34</v>
      </c>
      <c r="BS72" s="63">
        <v>0.32</v>
      </c>
      <c r="BT72" s="64" t="s">
        <v>44</v>
      </c>
      <c r="BU72" s="64" t="s">
        <v>44</v>
      </c>
      <c r="BV72" s="64" t="s">
        <v>44</v>
      </c>
      <c r="BW72" s="64" t="s">
        <v>44</v>
      </c>
      <c r="BX72" s="64" t="s">
        <v>44</v>
      </c>
      <c r="BY72" s="64" t="s">
        <v>44</v>
      </c>
      <c r="BZ72" s="64" t="s">
        <v>44</v>
      </c>
      <c r="CA72" s="64" t="s">
        <v>44</v>
      </c>
      <c r="CB72" s="64" t="s">
        <v>44</v>
      </c>
      <c r="CC72" s="64" t="s">
        <v>44</v>
      </c>
      <c r="CD72" s="64" t="s">
        <v>44</v>
      </c>
      <c r="CE72" s="64" t="s">
        <v>44</v>
      </c>
      <c r="CF72" s="64" t="s">
        <v>44</v>
      </c>
      <c r="CG72" s="64" t="s">
        <v>44</v>
      </c>
      <c r="CH72" s="63" t="s">
        <v>44</v>
      </c>
      <c r="CI72" s="63" t="s">
        <v>44</v>
      </c>
      <c r="CJ72" s="63">
        <v>326</v>
      </c>
      <c r="CK72" s="63">
        <v>21</v>
      </c>
      <c r="CL72" s="64">
        <v>0.39300000000000002</v>
      </c>
      <c r="CM72" s="64">
        <v>6.5000000000000002E-2</v>
      </c>
      <c r="CN72" s="64">
        <v>0.376</v>
      </c>
      <c r="CO72" s="64">
        <v>6.4000000000000001E-2</v>
      </c>
      <c r="CP72" s="64" t="s">
        <v>44</v>
      </c>
      <c r="CQ72" s="64" t="s">
        <v>44</v>
      </c>
      <c r="CR72" s="64">
        <v>0.32</v>
      </c>
      <c r="CS72" s="64">
        <v>0.11</v>
      </c>
      <c r="CT72" s="64" t="s">
        <v>44</v>
      </c>
      <c r="CU72" s="64" t="s">
        <v>44</v>
      </c>
      <c r="CV72" s="64">
        <v>0.27700000000000002</v>
      </c>
      <c r="CW72" s="64">
        <v>6.9000000000000006E-2</v>
      </c>
      <c r="CX72" s="64" t="s">
        <v>44</v>
      </c>
      <c r="CY72" s="64" t="s">
        <v>44</v>
      </c>
      <c r="CZ72" s="64" t="s">
        <v>44</v>
      </c>
      <c r="DA72" s="64" t="s">
        <v>44</v>
      </c>
      <c r="DB72" s="64">
        <v>0.45</v>
      </c>
      <c r="DC72" s="64">
        <v>0.14000000000000001</v>
      </c>
      <c r="DD72" s="64" t="s">
        <v>44</v>
      </c>
      <c r="DE72" s="64" t="s">
        <v>44</v>
      </c>
      <c r="DF72" s="64" t="s">
        <v>44</v>
      </c>
      <c r="DG72" s="64" t="s">
        <v>44</v>
      </c>
      <c r="DH72" s="64" t="s">
        <v>44</v>
      </c>
      <c r="DI72" s="64" t="s">
        <v>44</v>
      </c>
      <c r="DJ72" s="64" t="s">
        <v>44</v>
      </c>
      <c r="DK72" s="64" t="s">
        <v>44</v>
      </c>
      <c r="DL72" s="64" t="s">
        <v>44</v>
      </c>
      <c r="DM72" s="64" t="s">
        <v>44</v>
      </c>
      <c r="DN72" s="64" t="s">
        <v>44</v>
      </c>
      <c r="DO72" s="64" t="s">
        <v>44</v>
      </c>
      <c r="DP72" s="64" t="s">
        <v>44</v>
      </c>
      <c r="DQ72" s="64" t="s">
        <v>44</v>
      </c>
      <c r="DR72" s="64" t="s">
        <v>44</v>
      </c>
      <c r="DS72" s="64" t="s">
        <v>44</v>
      </c>
      <c r="DT72" s="64" t="s">
        <v>44</v>
      </c>
      <c r="DU72" s="64" t="s">
        <v>44</v>
      </c>
      <c r="DV72" s="63">
        <v>387</v>
      </c>
      <c r="DW72" s="63">
        <v>23</v>
      </c>
      <c r="DX72" s="64" t="s">
        <v>44</v>
      </c>
      <c r="DY72" s="64" t="s">
        <v>44</v>
      </c>
      <c r="DZ72" s="64" t="s">
        <v>44</v>
      </c>
      <c r="EA72" s="64" t="s">
        <v>44</v>
      </c>
      <c r="EB72" s="64">
        <v>0.24</v>
      </c>
      <c r="EC72" s="64">
        <v>0.06</v>
      </c>
    </row>
    <row r="73" spans="1:133" x14ac:dyDescent="0.35">
      <c r="A73" s="63" t="s">
        <v>6</v>
      </c>
      <c r="B73" s="55" t="s">
        <v>195</v>
      </c>
      <c r="C73" s="55" t="s">
        <v>242</v>
      </c>
      <c r="E73" s="64">
        <v>40.5854</v>
      </c>
      <c r="F73" s="64">
        <v>1.14E-2</v>
      </c>
      <c r="G73" s="64">
        <v>37.106999999999999</v>
      </c>
      <c r="H73" s="64">
        <v>3.8441999999999998</v>
      </c>
      <c r="I73" s="64">
        <v>1.5299999999999999E-2</v>
      </c>
      <c r="J73" s="64">
        <v>0.58360000000000001</v>
      </c>
      <c r="K73" s="64">
        <v>0.37940000000000002</v>
      </c>
      <c r="L73" s="64">
        <v>0.1946</v>
      </c>
      <c r="M73" s="64">
        <v>0.50790000000000002</v>
      </c>
      <c r="N73" s="64">
        <v>83.228800000000007</v>
      </c>
      <c r="P73" s="64">
        <v>3.7110298947898124</v>
      </c>
      <c r="Q73" s="64">
        <v>6.8754284166534882E-4</v>
      </c>
      <c r="R73" s="64">
        <v>3.9987632544292144</v>
      </c>
      <c r="S73" s="64">
        <v>0.2775787569063507</v>
      </c>
      <c r="T73" s="64">
        <v>1.5292025208681677E-3</v>
      </c>
      <c r="U73" s="64">
        <v>4.4915139036161171E-2</v>
      </c>
      <c r="V73" s="64">
        <v>5.1793010785689694E-2</v>
      </c>
      <c r="W73" s="64">
        <v>1.8611880868115136E-2</v>
      </c>
      <c r="X73" s="64">
        <v>9.0405749045731329E-2</v>
      </c>
      <c r="Y73" s="64"/>
      <c r="Z73" s="65">
        <v>173.3</v>
      </c>
      <c r="AA73" s="65">
        <v>8.6</v>
      </c>
      <c r="AB73" s="65">
        <v>10.9</v>
      </c>
      <c r="AC73" s="65">
        <v>1.5</v>
      </c>
      <c r="AD73" s="65">
        <v>1761</v>
      </c>
      <c r="AE73" s="65">
        <v>78</v>
      </c>
      <c r="AF73" s="65">
        <v>5460</v>
      </c>
      <c r="AG73" s="65">
        <v>540</v>
      </c>
      <c r="AH73" s="65">
        <v>352000</v>
      </c>
      <c r="AI73" s="65">
        <v>27000</v>
      </c>
      <c r="AP73" s="64" t="s">
        <v>44</v>
      </c>
      <c r="AQ73" s="64" t="s">
        <v>44</v>
      </c>
      <c r="AR73" s="63">
        <v>3.3</v>
      </c>
      <c r="AS73" s="63">
        <v>1.4</v>
      </c>
      <c r="AT73" s="63">
        <v>2.66</v>
      </c>
      <c r="AU73" s="63">
        <v>0.3</v>
      </c>
      <c r="AV73" s="65" t="s">
        <v>44</v>
      </c>
      <c r="AW73" s="65" t="s">
        <v>44</v>
      </c>
      <c r="AX73" s="65">
        <v>23.9</v>
      </c>
      <c r="AY73" s="65">
        <v>1.7</v>
      </c>
      <c r="BB73" s="63">
        <v>230.5</v>
      </c>
      <c r="BC73" s="63">
        <v>8</v>
      </c>
      <c r="BD73" s="65">
        <v>2006</v>
      </c>
      <c r="BE73" s="65">
        <v>66</v>
      </c>
      <c r="BF73" s="65">
        <v>1500</v>
      </c>
      <c r="BG73" s="65">
        <v>46</v>
      </c>
      <c r="BH73" s="65">
        <v>188</v>
      </c>
      <c r="BI73" s="65">
        <v>17</v>
      </c>
      <c r="BJ73" s="65">
        <v>54.7</v>
      </c>
      <c r="BK73" s="65">
        <v>2.2000000000000002</v>
      </c>
      <c r="BL73" s="63" t="s">
        <v>44</v>
      </c>
      <c r="BM73" s="63" t="s">
        <v>44</v>
      </c>
      <c r="BN73" s="65">
        <v>4.26</v>
      </c>
      <c r="BO73" s="65">
        <v>0.3</v>
      </c>
      <c r="BP73" s="65">
        <v>70</v>
      </c>
      <c r="BQ73" s="65">
        <v>3.5</v>
      </c>
      <c r="BR73" s="63">
        <v>1.3</v>
      </c>
      <c r="BS73" s="63">
        <v>0.15</v>
      </c>
      <c r="BT73" s="64"/>
      <c r="BU73" s="64"/>
      <c r="BV73" s="64" t="s">
        <v>44</v>
      </c>
      <c r="BW73" s="64" t="s">
        <v>44</v>
      </c>
      <c r="BX73" s="64"/>
      <c r="BY73" s="64"/>
      <c r="BZ73" s="64"/>
      <c r="CA73" s="64"/>
      <c r="CB73" s="64"/>
      <c r="CC73" s="64"/>
      <c r="CD73" s="64" t="s">
        <v>44</v>
      </c>
      <c r="CE73" s="64" t="s">
        <v>44</v>
      </c>
      <c r="CF73" s="64">
        <v>0.13200000000000001</v>
      </c>
      <c r="CG73" s="64">
        <v>5.8000000000000003E-2</v>
      </c>
      <c r="CH73" s="63" t="s">
        <v>44</v>
      </c>
      <c r="CI73" s="63" t="s">
        <v>44</v>
      </c>
      <c r="CJ73" s="63">
        <v>219</v>
      </c>
      <c r="CK73" s="63">
        <v>11</v>
      </c>
      <c r="CL73" s="64"/>
      <c r="CM73" s="64"/>
      <c r="CN73" s="64"/>
      <c r="CO73" s="64"/>
      <c r="CP73" s="64"/>
      <c r="CQ73" s="64"/>
      <c r="CR73" s="64"/>
      <c r="CS73" s="64"/>
      <c r="CT73" s="64"/>
      <c r="CU73" s="64"/>
      <c r="CV73" s="64"/>
      <c r="CW73" s="64"/>
      <c r="CX73" s="64"/>
      <c r="CY73" s="64"/>
      <c r="CZ73" s="64"/>
      <c r="DA73" s="64"/>
      <c r="DB73" s="64"/>
      <c r="DC73" s="64"/>
      <c r="DD73" s="64"/>
      <c r="DE73" s="64"/>
      <c r="DF73" s="64"/>
      <c r="DG73" s="64"/>
      <c r="DH73" s="64"/>
      <c r="DI73" s="64"/>
      <c r="DJ73" s="64"/>
      <c r="DK73" s="64"/>
      <c r="DL73" s="64"/>
      <c r="DM73" s="64"/>
      <c r="DN73" s="64"/>
      <c r="DO73" s="64"/>
      <c r="DP73" s="64" t="s">
        <v>44</v>
      </c>
      <c r="DQ73" s="64" t="s">
        <v>44</v>
      </c>
      <c r="DR73" s="64" t="s">
        <v>44</v>
      </c>
      <c r="DS73" s="64" t="s">
        <v>44</v>
      </c>
      <c r="DT73" s="64"/>
      <c r="DU73" s="64"/>
      <c r="DV73" s="63">
        <v>241.8</v>
      </c>
      <c r="DW73" s="63">
        <v>7.1</v>
      </c>
      <c r="DX73" s="64"/>
      <c r="DY73" s="64"/>
      <c r="DZ73" s="64"/>
      <c r="EA73" s="64"/>
      <c r="EB73" s="64" t="s">
        <v>44</v>
      </c>
      <c r="EC73" s="64" t="s">
        <v>44</v>
      </c>
    </row>
    <row r="74" spans="1:133" x14ac:dyDescent="0.35">
      <c r="A74" s="63" t="s">
        <v>6</v>
      </c>
      <c r="B74" s="55" t="s">
        <v>195</v>
      </c>
      <c r="C74" s="55" t="s">
        <v>243</v>
      </c>
      <c r="E74" s="64">
        <v>41.766599999999997</v>
      </c>
      <c r="F74" s="64">
        <v>1.37E-2</v>
      </c>
      <c r="G74" s="64">
        <v>37.286900000000003</v>
      </c>
      <c r="H74" s="64">
        <v>5.2526000000000002</v>
      </c>
      <c r="I74" s="64">
        <v>6.0000000000000001E-3</v>
      </c>
      <c r="J74" s="64">
        <v>1.1037999999999999</v>
      </c>
      <c r="K74" s="64">
        <v>0.48509999999999998</v>
      </c>
      <c r="L74" s="64">
        <v>0.17780000000000001</v>
      </c>
      <c r="M74" s="64">
        <v>0.48909999999999998</v>
      </c>
      <c r="N74" s="64">
        <v>86.581600000000009</v>
      </c>
      <c r="P74" s="64">
        <v>3.7001160387618377</v>
      </c>
      <c r="Q74" s="64">
        <v>6.6615490814517318E-4</v>
      </c>
      <c r="R74" s="64">
        <v>3.8931630148746224</v>
      </c>
      <c r="S74" s="64">
        <v>0.36769673441446826</v>
      </c>
      <c r="T74" s="64">
        <v>7.4081621034470155E-4</v>
      </c>
      <c r="U74" s="64">
        <v>8.2534002588762104E-2</v>
      </c>
      <c r="V74" s="64">
        <v>6.4708168611133488E-2</v>
      </c>
      <c r="W74" s="64">
        <v>1.7083806173895801E-2</v>
      </c>
      <c r="X74" s="64">
        <v>8.4158390284524667E-2</v>
      </c>
      <c r="Y74" s="64"/>
      <c r="Z74" s="65">
        <v>647</v>
      </c>
      <c r="AA74" s="65">
        <v>44</v>
      </c>
      <c r="AB74" s="65">
        <v>41.7</v>
      </c>
      <c r="AC74" s="65">
        <v>3.2</v>
      </c>
      <c r="AD74" s="65">
        <v>2460</v>
      </c>
      <c r="AE74" s="65">
        <v>150</v>
      </c>
      <c r="AF74" s="65">
        <v>17600</v>
      </c>
      <c r="AG74" s="65">
        <v>1000</v>
      </c>
      <c r="AH74" s="65">
        <v>342000</v>
      </c>
      <c r="AI74" s="65">
        <v>18000</v>
      </c>
      <c r="AJ74" s="65">
        <v>236</v>
      </c>
      <c r="AK74" s="65">
        <v>17</v>
      </c>
      <c r="AL74" s="65">
        <v>3380</v>
      </c>
      <c r="AM74" s="65">
        <v>320</v>
      </c>
      <c r="AN74" s="65">
        <v>3880</v>
      </c>
      <c r="AO74" s="65">
        <v>360</v>
      </c>
      <c r="AP74" s="64">
        <v>0.73</v>
      </c>
      <c r="AQ74" s="64">
        <v>0.24</v>
      </c>
      <c r="AR74" s="63">
        <v>3.4</v>
      </c>
      <c r="AS74" s="63">
        <v>1.3</v>
      </c>
      <c r="AT74" s="63">
        <v>8.2899999999999991</v>
      </c>
      <c r="AU74" s="63">
        <v>0.67</v>
      </c>
      <c r="AV74" s="65" t="s">
        <v>44</v>
      </c>
      <c r="AW74" s="65" t="s">
        <v>44</v>
      </c>
      <c r="AX74" s="65">
        <v>45.1</v>
      </c>
      <c r="AY74" s="65">
        <v>4.2</v>
      </c>
      <c r="AZ74" s="65">
        <v>52800</v>
      </c>
      <c r="BA74" s="65">
        <v>2600</v>
      </c>
      <c r="BB74" s="63">
        <v>234</v>
      </c>
      <c r="BC74" s="63">
        <v>21</v>
      </c>
      <c r="BD74" s="65">
        <v>2030</v>
      </c>
      <c r="BE74" s="65">
        <v>180</v>
      </c>
      <c r="BF74" s="65">
        <v>341</v>
      </c>
      <c r="BG74" s="65">
        <v>24</v>
      </c>
      <c r="BH74" s="65">
        <v>275</v>
      </c>
      <c r="BI74" s="65">
        <v>38</v>
      </c>
      <c r="BJ74" s="65">
        <v>40.299999999999997</v>
      </c>
      <c r="BK74" s="65">
        <v>2.2000000000000002</v>
      </c>
      <c r="BL74" s="63" t="s">
        <v>44</v>
      </c>
      <c r="BM74" s="63" t="s">
        <v>44</v>
      </c>
      <c r="BN74" s="65">
        <v>9.02</v>
      </c>
      <c r="BO74" s="65">
        <v>0.93</v>
      </c>
      <c r="BP74" s="65">
        <v>186</v>
      </c>
      <c r="BQ74" s="65">
        <v>17</v>
      </c>
      <c r="BR74" s="63">
        <v>8.7100000000000009</v>
      </c>
      <c r="BS74" s="63">
        <v>0.59</v>
      </c>
      <c r="BT74" s="64" t="s">
        <v>44</v>
      </c>
      <c r="BU74" s="64" t="s">
        <v>44</v>
      </c>
      <c r="BV74" s="64" t="s">
        <v>44</v>
      </c>
      <c r="BW74" s="64" t="s">
        <v>44</v>
      </c>
      <c r="BX74" s="64" t="s">
        <v>44</v>
      </c>
      <c r="BY74" s="64" t="s">
        <v>44</v>
      </c>
      <c r="BZ74" s="64" t="s">
        <v>44</v>
      </c>
      <c r="CA74" s="64" t="s">
        <v>44</v>
      </c>
      <c r="CB74" s="64" t="s">
        <v>44</v>
      </c>
      <c r="CC74" s="64" t="s">
        <v>44</v>
      </c>
      <c r="CD74" s="64" t="s">
        <v>44</v>
      </c>
      <c r="CE74" s="64" t="s">
        <v>44</v>
      </c>
      <c r="CF74" s="64" t="s">
        <v>44</v>
      </c>
      <c r="CG74" s="64" t="s">
        <v>44</v>
      </c>
      <c r="CH74" s="63">
        <v>0.53</v>
      </c>
      <c r="CI74" s="63">
        <v>8.1000000000000003E-2</v>
      </c>
      <c r="CJ74" s="63">
        <v>768</v>
      </c>
      <c r="CK74" s="63">
        <v>86</v>
      </c>
      <c r="CL74" s="64">
        <v>1.26</v>
      </c>
      <c r="CM74" s="64">
        <v>0.13</v>
      </c>
      <c r="CN74" s="64">
        <v>1.018</v>
      </c>
      <c r="CO74" s="64">
        <v>9.4E-2</v>
      </c>
      <c r="CP74" s="64" t="s">
        <v>44</v>
      </c>
      <c r="CQ74" s="64" t="s">
        <v>44</v>
      </c>
      <c r="CR74" s="64">
        <v>0.96</v>
      </c>
      <c r="CS74" s="64">
        <v>0.2</v>
      </c>
      <c r="CT74" s="64">
        <v>0.3</v>
      </c>
      <c r="CU74" s="64">
        <v>0.12</v>
      </c>
      <c r="CV74" s="64">
        <v>0.72</v>
      </c>
      <c r="CW74" s="64">
        <v>0.11</v>
      </c>
      <c r="CX74" s="64">
        <v>0.56000000000000005</v>
      </c>
      <c r="CY74" s="64">
        <v>0.2</v>
      </c>
      <c r="CZ74" s="64" t="s">
        <v>44</v>
      </c>
      <c r="DA74" s="64" t="s">
        <v>44</v>
      </c>
      <c r="DB74" s="64">
        <v>1.4</v>
      </c>
      <c r="DC74" s="64">
        <v>0.24</v>
      </c>
      <c r="DD74" s="64" t="s">
        <v>44</v>
      </c>
      <c r="DE74" s="64" t="s">
        <v>44</v>
      </c>
      <c r="DF74" s="64">
        <v>0.78</v>
      </c>
      <c r="DG74" s="64">
        <v>0.13</v>
      </c>
      <c r="DH74" s="64" t="s">
        <v>44</v>
      </c>
      <c r="DI74" s="64" t="s">
        <v>44</v>
      </c>
      <c r="DJ74" s="64">
        <v>0.89</v>
      </c>
      <c r="DK74" s="64">
        <v>0.23</v>
      </c>
      <c r="DL74" s="64" t="s">
        <v>44</v>
      </c>
      <c r="DM74" s="64" t="s">
        <v>44</v>
      </c>
      <c r="DN74" s="64" t="s">
        <v>44</v>
      </c>
      <c r="DO74" s="64" t="s">
        <v>44</v>
      </c>
      <c r="DP74" s="64" t="s">
        <v>44</v>
      </c>
      <c r="DQ74" s="64" t="s">
        <v>44</v>
      </c>
      <c r="DR74" s="64" t="s">
        <v>44</v>
      </c>
      <c r="DS74" s="64" t="s">
        <v>44</v>
      </c>
      <c r="DT74" s="64" t="s">
        <v>44</v>
      </c>
      <c r="DU74" s="64" t="s">
        <v>44</v>
      </c>
      <c r="DV74" s="63">
        <v>5.45</v>
      </c>
      <c r="DW74" s="63">
        <v>0.35</v>
      </c>
      <c r="DX74" s="64" t="s">
        <v>44</v>
      </c>
      <c r="DY74" s="64" t="s">
        <v>44</v>
      </c>
      <c r="DZ74" s="64" t="s">
        <v>44</v>
      </c>
      <c r="EA74" s="64" t="s">
        <v>44</v>
      </c>
      <c r="EB74" s="64" t="s">
        <v>44</v>
      </c>
      <c r="EC74" s="64" t="s">
        <v>44</v>
      </c>
    </row>
    <row r="75" spans="1:133" x14ac:dyDescent="0.35">
      <c r="A75" s="63" t="s">
        <v>6</v>
      </c>
      <c r="B75" s="55" t="s">
        <v>195</v>
      </c>
      <c r="C75" s="55" t="s">
        <v>244</v>
      </c>
      <c r="E75" s="64">
        <v>45.764800000000001</v>
      </c>
      <c r="F75" s="64">
        <v>-1.6999999999999999E-3</v>
      </c>
      <c r="G75" s="64">
        <v>38.216099999999997</v>
      </c>
      <c r="H75" s="64">
        <v>1.6506000000000001</v>
      </c>
      <c r="I75" s="64">
        <v>1.2800000000000001E-2</v>
      </c>
      <c r="J75" s="64">
        <v>0.68930000000000002</v>
      </c>
      <c r="K75" s="64">
        <v>0.1338</v>
      </c>
      <c r="L75" s="64">
        <v>4.2000000000000003E-2</v>
      </c>
      <c r="M75" s="64">
        <v>0.52270000000000005</v>
      </c>
      <c r="N75" s="64">
        <v>87.030399999999986</v>
      </c>
      <c r="P75" s="64">
        <v>3.9453514146097213</v>
      </c>
      <c r="Q75" s="64">
        <v>0</v>
      </c>
      <c r="R75" s="64">
        <v>3.8837359554363649</v>
      </c>
      <c r="S75" s="64">
        <v>0.11247686968740769</v>
      </c>
      <c r="T75" s="64">
        <v>7.2103987765604922E-4</v>
      </c>
      <c r="U75" s="64">
        <v>5.0389276223203876E-2</v>
      </c>
      <c r="V75" s="64">
        <v>1.6709181951805721E-2</v>
      </c>
      <c r="W75" s="64">
        <v>3.6950551871829996E-3</v>
      </c>
      <c r="X75" s="64">
        <v>8.6926759710102622E-2</v>
      </c>
      <c r="Y75" s="64"/>
      <c r="Z75" s="65">
        <v>401</v>
      </c>
      <c r="AA75" s="65">
        <v>51</v>
      </c>
      <c r="AB75" s="65">
        <v>22.6</v>
      </c>
      <c r="AC75" s="65">
        <v>3.9</v>
      </c>
      <c r="AD75" s="65">
        <v>1740</v>
      </c>
      <c r="AE75" s="65">
        <v>300</v>
      </c>
      <c r="AF75" s="65">
        <v>13100</v>
      </c>
      <c r="AG75" s="65">
        <v>1900</v>
      </c>
      <c r="AH75" s="65">
        <v>265000</v>
      </c>
      <c r="AI75" s="65">
        <v>16000</v>
      </c>
      <c r="AP75" s="64" t="s">
        <v>44</v>
      </c>
      <c r="AQ75" s="64" t="s">
        <v>44</v>
      </c>
      <c r="AR75" s="63" t="s">
        <v>44</v>
      </c>
      <c r="AS75" s="63" t="s">
        <v>44</v>
      </c>
      <c r="AT75" s="63">
        <v>60</v>
      </c>
      <c r="AU75" s="63">
        <v>20</v>
      </c>
      <c r="AV75" s="65">
        <v>37</v>
      </c>
      <c r="AW75" s="65">
        <v>13</v>
      </c>
      <c r="AX75" s="65">
        <v>16.899999999999999</v>
      </c>
      <c r="AY75" s="65">
        <v>2.5</v>
      </c>
      <c r="BB75" s="63">
        <v>90</v>
      </c>
      <c r="BC75" s="63">
        <v>16</v>
      </c>
      <c r="BD75" s="65">
        <v>253</v>
      </c>
      <c r="BE75" s="65">
        <v>44</v>
      </c>
      <c r="BF75" s="65">
        <v>20.2</v>
      </c>
      <c r="BG75" s="65">
        <v>4.4000000000000004</v>
      </c>
      <c r="BH75" s="65">
        <v>94</v>
      </c>
      <c r="BI75" s="65">
        <v>18</v>
      </c>
      <c r="BJ75" s="65">
        <v>35.700000000000003</v>
      </c>
      <c r="BK75" s="65">
        <v>2.8</v>
      </c>
      <c r="BL75" s="63" t="s">
        <v>44</v>
      </c>
      <c r="BM75" s="63" t="s">
        <v>44</v>
      </c>
      <c r="BN75" s="65">
        <v>10.4</v>
      </c>
      <c r="BO75" s="65">
        <v>1.7</v>
      </c>
      <c r="BP75" s="65">
        <v>88</v>
      </c>
      <c r="BQ75" s="65">
        <v>15</v>
      </c>
      <c r="BR75" s="63">
        <v>4.6900000000000004</v>
      </c>
      <c r="BS75" s="63">
        <v>0.79</v>
      </c>
      <c r="BT75" s="64"/>
      <c r="BU75" s="64"/>
      <c r="BV75" s="64" t="s">
        <v>44</v>
      </c>
      <c r="BW75" s="64" t="s">
        <v>44</v>
      </c>
      <c r="BX75" s="64"/>
      <c r="BY75" s="64"/>
      <c r="BZ75" s="64"/>
      <c r="CA75" s="64"/>
      <c r="CB75" s="64"/>
      <c r="CC75" s="64"/>
      <c r="CD75" s="64" t="s">
        <v>44</v>
      </c>
      <c r="CE75" s="64" t="s">
        <v>44</v>
      </c>
      <c r="CF75" s="64" t="s">
        <v>44</v>
      </c>
      <c r="CG75" s="64" t="s">
        <v>44</v>
      </c>
      <c r="CH75" s="63">
        <v>0.56299999999999994</v>
      </c>
      <c r="CI75" s="63">
        <v>9.9000000000000005E-2</v>
      </c>
      <c r="CJ75" s="63">
        <v>457</v>
      </c>
      <c r="CK75" s="63">
        <v>85</v>
      </c>
      <c r="CL75" s="64"/>
      <c r="CM75" s="64"/>
      <c r="CN75" s="64"/>
      <c r="CO75" s="64"/>
      <c r="CP75" s="64"/>
      <c r="CQ75" s="64"/>
      <c r="CR75" s="64"/>
      <c r="CS75" s="64"/>
      <c r="CT75" s="64"/>
      <c r="CU75" s="64"/>
      <c r="CV75" s="64"/>
      <c r="CW75" s="64"/>
      <c r="CX75" s="64"/>
      <c r="CY75" s="64"/>
      <c r="CZ75" s="64"/>
      <c r="DA75" s="64"/>
      <c r="DB75" s="64"/>
      <c r="DC75" s="64"/>
      <c r="DD75" s="64"/>
      <c r="DE75" s="64"/>
      <c r="DF75" s="64"/>
      <c r="DG75" s="64"/>
      <c r="DH75" s="64"/>
      <c r="DI75" s="64"/>
      <c r="DJ75" s="64"/>
      <c r="DK75" s="64"/>
      <c r="DL75" s="64"/>
      <c r="DM75" s="64"/>
      <c r="DN75" s="64"/>
      <c r="DO75" s="64"/>
      <c r="DP75" s="64" t="s">
        <v>44</v>
      </c>
      <c r="DQ75" s="64" t="s">
        <v>44</v>
      </c>
      <c r="DR75" s="64" t="s">
        <v>44</v>
      </c>
      <c r="DS75" s="64" t="s">
        <v>44</v>
      </c>
      <c r="DT75" s="64"/>
      <c r="DU75" s="64"/>
      <c r="DV75" s="63">
        <v>5.75</v>
      </c>
      <c r="DW75" s="63">
        <v>0.96</v>
      </c>
      <c r="DX75" s="64"/>
      <c r="DY75" s="64"/>
      <c r="DZ75" s="64"/>
      <c r="EA75" s="64"/>
      <c r="EB75" s="64" t="s">
        <v>44</v>
      </c>
      <c r="EC75" s="64" t="s">
        <v>44</v>
      </c>
    </row>
    <row r="76" spans="1:133" x14ac:dyDescent="0.35">
      <c r="A76" s="63" t="s">
        <v>6</v>
      </c>
      <c r="B76" s="55" t="s">
        <v>195</v>
      </c>
      <c r="C76" s="55" t="s">
        <v>245</v>
      </c>
      <c r="E76" s="64">
        <v>43.639600000000002</v>
      </c>
      <c r="F76" s="64">
        <v>7.3000000000000001E-3</v>
      </c>
      <c r="G76" s="64">
        <v>36.778500000000001</v>
      </c>
      <c r="H76" s="64">
        <v>4.1757999999999997</v>
      </c>
      <c r="I76" s="64">
        <v>6.3E-3</v>
      </c>
      <c r="J76" s="64">
        <v>1.4067000000000001</v>
      </c>
      <c r="K76" s="64">
        <v>0.49099999999999999</v>
      </c>
      <c r="L76" s="64">
        <v>0.11409999999999999</v>
      </c>
      <c r="M76" s="64">
        <v>0.34789999999999999</v>
      </c>
      <c r="N76" s="64">
        <v>86.967199999999977</v>
      </c>
      <c r="P76" s="64">
        <v>3.8265129396858071</v>
      </c>
      <c r="Q76" s="64">
        <v>6.5939068478004662E-4</v>
      </c>
      <c r="R76" s="64">
        <v>3.800926801018826</v>
      </c>
      <c r="S76" s="64">
        <v>0.28978394918157063</v>
      </c>
      <c r="T76" s="64">
        <v>7.3329386643038457E-4</v>
      </c>
      <c r="U76" s="64">
        <v>0.10471934334722813</v>
      </c>
      <c r="V76" s="64">
        <v>6.4051113471732493E-2</v>
      </c>
      <c r="W76" s="64">
        <v>1.0334093604713029E-2</v>
      </c>
      <c r="X76" s="64">
        <v>5.9502739336253226E-2</v>
      </c>
      <c r="Y76" s="64"/>
      <c r="Z76" s="65">
        <v>262</v>
      </c>
      <c r="AA76" s="65">
        <v>16</v>
      </c>
      <c r="AB76" s="65">
        <v>36.5</v>
      </c>
      <c r="AC76" s="65">
        <v>3.3</v>
      </c>
      <c r="AD76" s="65">
        <v>2100</v>
      </c>
      <c r="AE76" s="65">
        <v>150</v>
      </c>
      <c r="AF76" s="65">
        <v>9050</v>
      </c>
      <c r="AG76" s="65">
        <v>580</v>
      </c>
      <c r="AH76" s="65">
        <v>361000</v>
      </c>
      <c r="AI76" s="65">
        <v>17000</v>
      </c>
      <c r="AP76" s="64" t="s">
        <v>44</v>
      </c>
      <c r="AQ76" s="64" t="s">
        <v>44</v>
      </c>
      <c r="AR76" s="63" t="s">
        <v>44</v>
      </c>
      <c r="AS76" s="63" t="s">
        <v>44</v>
      </c>
      <c r="AT76" s="63">
        <v>7.1</v>
      </c>
      <c r="AU76" s="63">
        <v>2.9</v>
      </c>
      <c r="AV76" s="65" t="s">
        <v>44</v>
      </c>
      <c r="AW76" s="65" t="s">
        <v>44</v>
      </c>
      <c r="AX76" s="65">
        <v>21.7</v>
      </c>
      <c r="AY76" s="65">
        <v>1.5</v>
      </c>
      <c r="BB76" s="63">
        <v>338</v>
      </c>
      <c r="BC76" s="63">
        <v>24</v>
      </c>
      <c r="BD76" s="65">
        <v>997</v>
      </c>
      <c r="BE76" s="65">
        <v>63</v>
      </c>
      <c r="BF76" s="65">
        <v>49</v>
      </c>
      <c r="BG76" s="65">
        <v>5</v>
      </c>
      <c r="BH76" s="65">
        <v>292</v>
      </c>
      <c r="BI76" s="65">
        <v>20</v>
      </c>
      <c r="BJ76" s="65">
        <v>56.4</v>
      </c>
      <c r="BK76" s="65">
        <v>3.3</v>
      </c>
      <c r="BL76" s="63" t="s">
        <v>44</v>
      </c>
      <c r="BM76" s="63" t="s">
        <v>44</v>
      </c>
      <c r="BN76" s="65">
        <v>3.8</v>
      </c>
      <c r="BO76" s="65">
        <v>0.33</v>
      </c>
      <c r="BP76" s="65">
        <v>243</v>
      </c>
      <c r="BQ76" s="65">
        <v>13</v>
      </c>
      <c r="BR76" s="63">
        <v>7.02</v>
      </c>
      <c r="BS76" s="63">
        <v>0.43</v>
      </c>
      <c r="BT76" s="64"/>
      <c r="BU76" s="64"/>
      <c r="BV76" s="64" t="s">
        <v>44</v>
      </c>
      <c r="BW76" s="64" t="s">
        <v>44</v>
      </c>
      <c r="BX76" s="64"/>
      <c r="BY76" s="64"/>
      <c r="BZ76" s="64"/>
      <c r="CA76" s="64"/>
      <c r="CB76" s="64"/>
      <c r="CC76" s="64"/>
      <c r="CD76" s="64" t="s">
        <v>44</v>
      </c>
      <c r="CE76" s="64" t="s">
        <v>44</v>
      </c>
      <c r="CF76" s="64" t="s">
        <v>44</v>
      </c>
      <c r="CG76" s="64" t="s">
        <v>44</v>
      </c>
      <c r="CH76" s="63">
        <v>0.151</v>
      </c>
      <c r="CI76" s="63">
        <v>2.9000000000000001E-2</v>
      </c>
      <c r="CJ76" s="63">
        <v>1249</v>
      </c>
      <c r="CK76" s="63">
        <v>78</v>
      </c>
      <c r="CL76" s="64"/>
      <c r="CM76" s="64"/>
      <c r="CN76" s="64"/>
      <c r="CO76" s="64"/>
      <c r="CP76" s="64"/>
      <c r="CQ76" s="64"/>
      <c r="CR76" s="64"/>
      <c r="CS76" s="64"/>
      <c r="CT76" s="64"/>
      <c r="CU76" s="64"/>
      <c r="CV76" s="64"/>
      <c r="CW76" s="64"/>
      <c r="CX76" s="64"/>
      <c r="CY76" s="64"/>
      <c r="CZ76" s="64"/>
      <c r="DA76" s="64"/>
      <c r="DB76" s="64"/>
      <c r="DC76" s="64"/>
      <c r="DD76" s="64"/>
      <c r="DE76" s="64"/>
      <c r="DF76" s="64"/>
      <c r="DG76" s="64"/>
      <c r="DH76" s="64"/>
      <c r="DI76" s="64"/>
      <c r="DJ76" s="64"/>
      <c r="DK76" s="64"/>
      <c r="DL76" s="64"/>
      <c r="DM76" s="64"/>
      <c r="DN76" s="64"/>
      <c r="DO76" s="64"/>
      <c r="DP76" s="64" t="s">
        <v>44</v>
      </c>
      <c r="DQ76" s="64" t="s">
        <v>44</v>
      </c>
      <c r="DR76" s="64" t="s">
        <v>44</v>
      </c>
      <c r="DS76" s="64" t="s">
        <v>44</v>
      </c>
      <c r="DT76" s="64"/>
      <c r="DU76" s="64"/>
      <c r="DV76" s="63">
        <v>125.5</v>
      </c>
      <c r="DW76" s="63">
        <v>7.8</v>
      </c>
      <c r="DX76" s="64"/>
      <c r="DY76" s="64"/>
      <c r="DZ76" s="64"/>
      <c r="EA76" s="64"/>
      <c r="EB76" s="64" t="s">
        <v>44</v>
      </c>
      <c r="EC76" s="64" t="s">
        <v>44</v>
      </c>
    </row>
    <row r="77" spans="1:133" x14ac:dyDescent="0.35">
      <c r="A77" s="63" t="s">
        <v>6</v>
      </c>
      <c r="B77" s="55" t="s">
        <v>195</v>
      </c>
      <c r="C77" s="55" t="s">
        <v>246</v>
      </c>
      <c r="E77" s="64">
        <v>44.370600000000003</v>
      </c>
      <c r="F77" s="64">
        <v>1.1000000000000001E-3</v>
      </c>
      <c r="G77" s="64">
        <v>39.65</v>
      </c>
      <c r="H77" s="64">
        <v>2.0798999999999999</v>
      </c>
      <c r="I77" s="64">
        <v>2.5999999999999999E-3</v>
      </c>
      <c r="J77" s="64">
        <v>0.62370000000000003</v>
      </c>
      <c r="K77" s="64">
        <v>0.37309999999999999</v>
      </c>
      <c r="L77" s="64">
        <v>0.1095</v>
      </c>
      <c r="M77" s="64">
        <v>0.41720000000000002</v>
      </c>
      <c r="N77" s="64">
        <v>87.62769999999999</v>
      </c>
      <c r="P77" s="64">
        <v>3.8131509278716855</v>
      </c>
      <c r="Q77" s="64">
        <v>0</v>
      </c>
      <c r="R77" s="64">
        <v>4.0160313561188872</v>
      </c>
      <c r="S77" s="64">
        <v>0.14133102288740484</v>
      </c>
      <c r="T77" s="64">
        <v>0</v>
      </c>
      <c r="U77" s="64">
        <v>4.5131067838330582E-2</v>
      </c>
      <c r="V77" s="64">
        <v>4.7403286246489734E-2</v>
      </c>
      <c r="W77" s="64">
        <v>1.0128578848061483E-2</v>
      </c>
      <c r="X77" s="64">
        <v>6.9983285628614333E-2</v>
      </c>
      <c r="Y77" s="64"/>
      <c r="Z77" s="65">
        <v>445</v>
      </c>
      <c r="AA77" s="65">
        <v>40</v>
      </c>
      <c r="AB77" s="65">
        <v>38</v>
      </c>
      <c r="AC77" s="65">
        <v>3.1</v>
      </c>
      <c r="AD77" s="65">
        <v>1720</v>
      </c>
      <c r="AE77" s="65">
        <v>100</v>
      </c>
      <c r="AF77" s="65">
        <v>11600</v>
      </c>
      <c r="AG77" s="65">
        <v>1400</v>
      </c>
      <c r="AH77" s="65">
        <v>359000</v>
      </c>
      <c r="AI77" s="65">
        <v>16000</v>
      </c>
      <c r="AP77" s="64" t="s">
        <v>44</v>
      </c>
      <c r="AQ77" s="64" t="s">
        <v>44</v>
      </c>
      <c r="AR77" s="63" t="s">
        <v>44</v>
      </c>
      <c r="AS77" s="63" t="s">
        <v>44</v>
      </c>
      <c r="AT77" s="63">
        <v>1.59</v>
      </c>
      <c r="AU77" s="63">
        <v>0.24</v>
      </c>
      <c r="AV77" s="65" t="s">
        <v>44</v>
      </c>
      <c r="AW77" s="65" t="s">
        <v>44</v>
      </c>
      <c r="AX77" s="65">
        <v>24.8</v>
      </c>
      <c r="AY77" s="65">
        <v>3</v>
      </c>
      <c r="BB77" s="63">
        <v>279</v>
      </c>
      <c r="BC77" s="63">
        <v>16</v>
      </c>
      <c r="BD77" s="65">
        <v>857</v>
      </c>
      <c r="BE77" s="65">
        <v>46</v>
      </c>
      <c r="BF77" s="65">
        <v>34.799999999999997</v>
      </c>
      <c r="BG77" s="65">
        <v>3.7</v>
      </c>
      <c r="BH77" s="65">
        <v>223</v>
      </c>
      <c r="BI77" s="65">
        <v>21</v>
      </c>
      <c r="BJ77" s="65">
        <v>52.8</v>
      </c>
      <c r="BK77" s="65">
        <v>2.6</v>
      </c>
      <c r="BL77" s="63" t="s">
        <v>44</v>
      </c>
      <c r="BM77" s="63" t="s">
        <v>44</v>
      </c>
      <c r="BN77" s="65">
        <v>8.1999999999999993</v>
      </c>
      <c r="BO77" s="65">
        <v>1.2</v>
      </c>
      <c r="BP77" s="65">
        <v>161</v>
      </c>
      <c r="BQ77" s="65">
        <v>11</v>
      </c>
      <c r="BR77" s="63">
        <v>5.15</v>
      </c>
      <c r="BS77" s="63">
        <v>0.42</v>
      </c>
      <c r="BT77" s="64"/>
      <c r="BU77" s="64"/>
      <c r="BV77" s="64" t="s">
        <v>44</v>
      </c>
      <c r="BW77" s="64" t="s">
        <v>44</v>
      </c>
      <c r="BX77" s="64"/>
      <c r="BY77" s="64"/>
      <c r="BZ77" s="64"/>
      <c r="CA77" s="64"/>
      <c r="CB77" s="64"/>
      <c r="CC77" s="64"/>
      <c r="CD77" s="64" t="s">
        <v>44</v>
      </c>
      <c r="CE77" s="64" t="s">
        <v>44</v>
      </c>
      <c r="CF77" s="64" t="s">
        <v>44</v>
      </c>
      <c r="CG77" s="64" t="s">
        <v>44</v>
      </c>
      <c r="CH77" s="63">
        <v>0.81799999999999995</v>
      </c>
      <c r="CI77" s="63">
        <v>9.9000000000000005E-2</v>
      </c>
      <c r="CJ77" s="63">
        <v>877</v>
      </c>
      <c r="CK77" s="63">
        <v>56</v>
      </c>
      <c r="CL77" s="64"/>
      <c r="CM77" s="64"/>
      <c r="CN77" s="64"/>
      <c r="CO77" s="64"/>
      <c r="CP77" s="64"/>
      <c r="CQ77" s="64"/>
      <c r="CR77" s="64"/>
      <c r="CS77" s="64"/>
      <c r="CT77" s="64"/>
      <c r="CU77" s="64"/>
      <c r="CV77" s="64"/>
      <c r="CW77" s="64"/>
      <c r="CX77" s="64"/>
      <c r="CY77" s="64"/>
      <c r="CZ77" s="64"/>
      <c r="DA77" s="64"/>
      <c r="DB77" s="64"/>
      <c r="DC77" s="64"/>
      <c r="DD77" s="64"/>
      <c r="DE77" s="64"/>
      <c r="DF77" s="64"/>
      <c r="DG77" s="64"/>
      <c r="DH77" s="64"/>
      <c r="DI77" s="64"/>
      <c r="DJ77" s="64"/>
      <c r="DK77" s="64"/>
      <c r="DL77" s="64"/>
      <c r="DM77" s="64"/>
      <c r="DN77" s="64"/>
      <c r="DO77" s="64"/>
      <c r="DP77" s="64" t="s">
        <v>44</v>
      </c>
      <c r="DQ77" s="64" t="s">
        <v>44</v>
      </c>
      <c r="DR77" s="64" t="s">
        <v>44</v>
      </c>
      <c r="DS77" s="64" t="s">
        <v>44</v>
      </c>
      <c r="DT77" s="64"/>
      <c r="DU77" s="64"/>
      <c r="DV77" s="63">
        <v>71.5</v>
      </c>
      <c r="DW77" s="63">
        <v>3.9</v>
      </c>
      <c r="DX77" s="64"/>
      <c r="DY77" s="64"/>
      <c r="DZ77" s="64"/>
      <c r="EA77" s="64"/>
      <c r="EB77" s="64" t="s">
        <v>44</v>
      </c>
      <c r="EC77" s="64" t="s">
        <v>44</v>
      </c>
    </row>
    <row r="78" spans="1:133" x14ac:dyDescent="0.35">
      <c r="A78" s="63" t="s">
        <v>6</v>
      </c>
      <c r="B78" s="55" t="s">
        <v>195</v>
      </c>
      <c r="C78" s="55" t="s">
        <v>247</v>
      </c>
      <c r="E78" s="64">
        <v>44.652299999999997</v>
      </c>
      <c r="F78" s="64">
        <v>2.5700000000000001E-2</v>
      </c>
      <c r="G78" s="64">
        <v>37.9071</v>
      </c>
      <c r="H78" s="64">
        <v>0.80989999999999995</v>
      </c>
      <c r="I78" s="64">
        <v>1.9E-3</v>
      </c>
      <c r="J78" s="64">
        <v>0.1449</v>
      </c>
      <c r="K78" s="64">
        <v>0.33229999999999998</v>
      </c>
      <c r="L78" s="64">
        <v>0.1024</v>
      </c>
      <c r="M78" s="64">
        <v>0.41670000000000001</v>
      </c>
      <c r="N78" s="64">
        <v>84.393200000000022</v>
      </c>
      <c r="P78" s="64">
        <v>3.9450784596794479</v>
      </c>
      <c r="Q78" s="64">
        <v>1.9933327380929795E-3</v>
      </c>
      <c r="R78" s="64">
        <v>3.9477287345322694</v>
      </c>
      <c r="S78" s="64">
        <v>5.6584671779818019E-2</v>
      </c>
      <c r="T78" s="64">
        <v>0</v>
      </c>
      <c r="U78" s="64">
        <v>1.0477352862480662E-2</v>
      </c>
      <c r="V78" s="64">
        <v>4.3467061450307577E-2</v>
      </c>
      <c r="W78" s="64">
        <v>9.4666308706550222E-3</v>
      </c>
      <c r="X78" s="64">
        <v>7.195052102668445E-2</v>
      </c>
      <c r="Y78" s="64"/>
      <c r="Z78" s="65">
        <v>181.7</v>
      </c>
      <c r="AA78" s="65">
        <v>7.4</v>
      </c>
      <c r="AB78" s="65">
        <v>29.5</v>
      </c>
      <c r="AC78" s="65">
        <v>3.4</v>
      </c>
      <c r="AD78" s="65">
        <v>2410</v>
      </c>
      <c r="AE78" s="65">
        <v>110</v>
      </c>
      <c r="AF78" s="65">
        <v>1800</v>
      </c>
      <c r="AG78" s="65">
        <v>290</v>
      </c>
      <c r="AH78" s="65">
        <v>394000</v>
      </c>
      <c r="AI78" s="65">
        <v>16000</v>
      </c>
      <c r="AP78" s="64" t="s">
        <v>44</v>
      </c>
      <c r="AQ78" s="64" t="s">
        <v>44</v>
      </c>
      <c r="AR78" s="63">
        <v>5.0999999999999996</v>
      </c>
      <c r="AS78" s="63">
        <v>1.9</v>
      </c>
      <c r="AT78" s="63">
        <v>3.91</v>
      </c>
      <c r="AU78" s="63">
        <v>0.46</v>
      </c>
      <c r="AV78" s="65" t="s">
        <v>44</v>
      </c>
      <c r="AW78" s="65" t="s">
        <v>44</v>
      </c>
      <c r="AX78" s="65">
        <v>7.74</v>
      </c>
      <c r="AY78" s="65">
        <v>0.86</v>
      </c>
      <c r="BB78" s="63">
        <v>345</v>
      </c>
      <c r="BC78" s="63">
        <v>15</v>
      </c>
      <c r="BD78" s="65">
        <v>1712</v>
      </c>
      <c r="BE78" s="65">
        <v>68</v>
      </c>
      <c r="BF78" s="65">
        <v>1073</v>
      </c>
      <c r="BG78" s="65">
        <v>42</v>
      </c>
      <c r="BH78" s="65">
        <v>179</v>
      </c>
      <c r="BI78" s="65">
        <v>14</v>
      </c>
      <c r="BJ78" s="65">
        <v>53.8</v>
      </c>
      <c r="BK78" s="65">
        <v>2.8</v>
      </c>
      <c r="BL78" s="63" t="s">
        <v>44</v>
      </c>
      <c r="BM78" s="63" t="s">
        <v>44</v>
      </c>
      <c r="BN78" s="65">
        <v>4.76</v>
      </c>
      <c r="BO78" s="65">
        <v>0.94</v>
      </c>
      <c r="BP78" s="65">
        <v>122.8</v>
      </c>
      <c r="BQ78" s="65">
        <v>6.7</v>
      </c>
      <c r="BR78" s="63">
        <v>5.36</v>
      </c>
      <c r="BS78" s="63">
        <v>0.48</v>
      </c>
      <c r="BT78" s="64"/>
      <c r="BU78" s="64"/>
      <c r="BV78" s="64" t="s">
        <v>44</v>
      </c>
      <c r="BW78" s="64" t="s">
        <v>44</v>
      </c>
      <c r="BX78" s="64"/>
      <c r="BY78" s="64"/>
      <c r="BZ78" s="64"/>
      <c r="CA78" s="64"/>
      <c r="CB78" s="64"/>
      <c r="CC78" s="64"/>
      <c r="CD78" s="64" t="s">
        <v>44</v>
      </c>
      <c r="CE78" s="64" t="s">
        <v>44</v>
      </c>
      <c r="CF78" s="64" t="s">
        <v>44</v>
      </c>
      <c r="CG78" s="64" t="s">
        <v>44</v>
      </c>
      <c r="CH78" s="63" t="s">
        <v>44</v>
      </c>
      <c r="CI78" s="63" t="s">
        <v>44</v>
      </c>
      <c r="CJ78" s="63">
        <v>874</v>
      </c>
      <c r="CK78" s="63">
        <v>28</v>
      </c>
      <c r="CL78" s="64"/>
      <c r="CM78" s="64"/>
      <c r="CN78" s="64"/>
      <c r="CO78" s="64"/>
      <c r="CP78" s="64"/>
      <c r="CQ78" s="64"/>
      <c r="CR78" s="64"/>
      <c r="CS78" s="64"/>
      <c r="CT78" s="64"/>
      <c r="CU78" s="64"/>
      <c r="CV78" s="64"/>
      <c r="CW78" s="64"/>
      <c r="CX78" s="64"/>
      <c r="CY78" s="64"/>
      <c r="CZ78" s="64"/>
      <c r="DA78" s="64"/>
      <c r="DB78" s="64"/>
      <c r="DC78" s="64"/>
      <c r="DD78" s="64"/>
      <c r="DE78" s="64"/>
      <c r="DF78" s="64"/>
      <c r="DG78" s="64"/>
      <c r="DH78" s="64"/>
      <c r="DI78" s="64"/>
      <c r="DJ78" s="64"/>
      <c r="DK78" s="64"/>
      <c r="DL78" s="64"/>
      <c r="DM78" s="64"/>
      <c r="DN78" s="64"/>
      <c r="DO78" s="64"/>
      <c r="DP78" s="64" t="s">
        <v>44</v>
      </c>
      <c r="DQ78" s="64" t="s">
        <v>44</v>
      </c>
      <c r="DR78" s="64" t="s">
        <v>44</v>
      </c>
      <c r="DS78" s="64" t="s">
        <v>44</v>
      </c>
      <c r="DT78" s="64"/>
      <c r="DU78" s="64"/>
      <c r="DV78" s="63">
        <v>226.8</v>
      </c>
      <c r="DW78" s="63">
        <v>9.8000000000000007</v>
      </c>
      <c r="DX78" s="64"/>
      <c r="DY78" s="64"/>
      <c r="DZ78" s="64"/>
      <c r="EA78" s="64"/>
      <c r="EB78" s="64" t="s">
        <v>44</v>
      </c>
      <c r="EC78" s="64" t="s">
        <v>44</v>
      </c>
    </row>
    <row r="79" spans="1:133" x14ac:dyDescent="0.35">
      <c r="A79" s="63" t="s">
        <v>6</v>
      </c>
      <c r="B79" s="55" t="s">
        <v>195</v>
      </c>
      <c r="C79" s="55" t="s">
        <v>248</v>
      </c>
      <c r="E79" s="64">
        <v>40.744900000000001</v>
      </c>
      <c r="F79" s="64">
        <v>4.2799999999999998E-2</v>
      </c>
      <c r="G79" s="64">
        <v>34.3431</v>
      </c>
      <c r="H79" s="64">
        <v>4.6951000000000001</v>
      </c>
      <c r="I79" s="64">
        <v>2.2000000000000001E-3</v>
      </c>
      <c r="J79" s="64">
        <v>7.3800000000000004E-2</v>
      </c>
      <c r="K79" s="64">
        <v>0.3765</v>
      </c>
      <c r="L79" s="64">
        <v>0.13350000000000001</v>
      </c>
      <c r="M79" s="64">
        <v>0.49320000000000003</v>
      </c>
      <c r="N79" s="64">
        <v>80.90509999999999</v>
      </c>
      <c r="P79" s="64">
        <v>3.8263023374931189</v>
      </c>
      <c r="Q79" s="64">
        <v>2.8251571655892194E-3</v>
      </c>
      <c r="R79" s="64">
        <v>3.8011751895050709</v>
      </c>
      <c r="S79" s="64">
        <v>0.34900826913195127</v>
      </c>
      <c r="T79" s="64">
        <v>0</v>
      </c>
      <c r="U79" s="64">
        <v>5.5685952381742902E-3</v>
      </c>
      <c r="V79" s="64">
        <v>5.3205191982731638E-2</v>
      </c>
      <c r="W79" s="64">
        <v>1.3081660446820664E-2</v>
      </c>
      <c r="X79" s="64">
        <v>8.922875011864527E-2</v>
      </c>
      <c r="Y79" s="64"/>
      <c r="Z79" s="65">
        <v>130.19999999999999</v>
      </c>
      <c r="AA79" s="65">
        <v>8.3000000000000007</v>
      </c>
      <c r="AB79" s="65">
        <v>21.3</v>
      </c>
      <c r="AC79" s="65">
        <v>2</v>
      </c>
      <c r="AD79" s="65">
        <v>2440</v>
      </c>
      <c r="AE79" s="65">
        <v>130</v>
      </c>
      <c r="AF79" s="65">
        <v>1350</v>
      </c>
      <c r="AG79" s="65">
        <v>120</v>
      </c>
      <c r="AH79" s="65">
        <v>299000</v>
      </c>
      <c r="AI79" s="65">
        <v>15000</v>
      </c>
      <c r="AJ79" s="65">
        <v>259</v>
      </c>
      <c r="AK79" s="65">
        <v>13</v>
      </c>
      <c r="AL79" s="65">
        <v>3380</v>
      </c>
      <c r="AM79" s="65">
        <v>180</v>
      </c>
      <c r="AN79" s="65">
        <v>2040</v>
      </c>
      <c r="AO79" s="65">
        <v>320</v>
      </c>
      <c r="AP79" s="64" t="s">
        <v>44</v>
      </c>
      <c r="AQ79" s="64" t="s">
        <v>44</v>
      </c>
      <c r="AR79" s="63">
        <v>5.0999999999999996</v>
      </c>
      <c r="AS79" s="63">
        <v>1.6</v>
      </c>
      <c r="AT79" s="63">
        <v>2.44</v>
      </c>
      <c r="AU79" s="63">
        <v>0.36</v>
      </c>
      <c r="AV79" s="65" t="s">
        <v>44</v>
      </c>
      <c r="AW79" s="65" t="s">
        <v>44</v>
      </c>
      <c r="AX79" s="65">
        <v>9.74</v>
      </c>
      <c r="AY79" s="65">
        <v>0.72</v>
      </c>
      <c r="AZ79" s="65">
        <v>25200</v>
      </c>
      <c r="BA79" s="65">
        <v>2000</v>
      </c>
      <c r="BB79" s="63">
        <v>423</v>
      </c>
      <c r="BC79" s="63">
        <v>24</v>
      </c>
      <c r="BD79" s="65">
        <v>2020</v>
      </c>
      <c r="BE79" s="65">
        <v>120</v>
      </c>
      <c r="BF79" s="65">
        <v>391</v>
      </c>
      <c r="BG79" s="65">
        <v>19</v>
      </c>
      <c r="BH79" s="65">
        <v>283</v>
      </c>
      <c r="BI79" s="65">
        <v>28</v>
      </c>
      <c r="BJ79" s="65">
        <v>47.5</v>
      </c>
      <c r="BK79" s="65">
        <v>3</v>
      </c>
      <c r="BL79" s="63" t="s">
        <v>44</v>
      </c>
      <c r="BM79" s="63" t="s">
        <v>44</v>
      </c>
      <c r="BN79" s="65">
        <v>4.33</v>
      </c>
      <c r="BO79" s="65">
        <v>0.38</v>
      </c>
      <c r="BP79" s="65">
        <v>69.400000000000006</v>
      </c>
      <c r="BQ79" s="65">
        <v>3.4</v>
      </c>
      <c r="BR79" s="63">
        <v>3.02</v>
      </c>
      <c r="BS79" s="63">
        <v>0.26</v>
      </c>
      <c r="BT79" s="64" t="s">
        <v>44</v>
      </c>
      <c r="BU79" s="64" t="s">
        <v>44</v>
      </c>
      <c r="BV79" s="64" t="s">
        <v>44</v>
      </c>
      <c r="BW79" s="64" t="s">
        <v>44</v>
      </c>
      <c r="BX79" s="64" t="s">
        <v>44</v>
      </c>
      <c r="BY79" s="64" t="s">
        <v>44</v>
      </c>
      <c r="BZ79" s="64" t="s">
        <v>44</v>
      </c>
      <c r="CA79" s="64" t="s">
        <v>44</v>
      </c>
      <c r="CB79" s="64" t="s">
        <v>44</v>
      </c>
      <c r="CC79" s="64" t="s">
        <v>44</v>
      </c>
      <c r="CD79" s="64" t="s">
        <v>44</v>
      </c>
      <c r="CE79" s="64" t="s">
        <v>44</v>
      </c>
      <c r="CF79" s="64" t="s">
        <v>44</v>
      </c>
      <c r="CG79" s="64" t="s">
        <v>44</v>
      </c>
      <c r="CH79" s="63" t="s">
        <v>44</v>
      </c>
      <c r="CI79" s="63" t="s">
        <v>44</v>
      </c>
      <c r="CJ79" s="63">
        <v>824</v>
      </c>
      <c r="CK79" s="63">
        <v>51</v>
      </c>
      <c r="CL79" s="64">
        <v>0.38100000000000001</v>
      </c>
      <c r="CM79" s="64">
        <v>4.5999999999999999E-2</v>
      </c>
      <c r="CN79" s="64">
        <v>0.38100000000000001</v>
      </c>
      <c r="CO79" s="64">
        <v>5.2999999999999999E-2</v>
      </c>
      <c r="CP79" s="64" t="s">
        <v>44</v>
      </c>
      <c r="CQ79" s="64" t="s">
        <v>44</v>
      </c>
      <c r="CR79" s="64">
        <v>0.317</v>
      </c>
      <c r="CS79" s="64">
        <v>9.0999999999999998E-2</v>
      </c>
      <c r="CT79" s="64" t="s">
        <v>44</v>
      </c>
      <c r="CU79" s="64" t="s">
        <v>44</v>
      </c>
      <c r="CV79" s="64">
        <v>0.33400000000000002</v>
      </c>
      <c r="CW79" s="64">
        <v>6.9000000000000006E-2</v>
      </c>
      <c r="CX79" s="64" t="s">
        <v>44</v>
      </c>
      <c r="CY79" s="64" t="s">
        <v>44</v>
      </c>
      <c r="CZ79" s="64" t="s">
        <v>44</v>
      </c>
      <c r="DA79" s="64" t="s">
        <v>44</v>
      </c>
      <c r="DB79" s="64">
        <v>0.32300000000000001</v>
      </c>
      <c r="DC79" s="64">
        <v>9.4E-2</v>
      </c>
      <c r="DD79" s="64" t="s">
        <v>44</v>
      </c>
      <c r="DE79" s="64" t="s">
        <v>44</v>
      </c>
      <c r="DF79" s="64" t="s">
        <v>44</v>
      </c>
      <c r="DG79" s="64" t="s">
        <v>44</v>
      </c>
      <c r="DH79" s="64" t="s">
        <v>44</v>
      </c>
      <c r="DI79" s="64" t="s">
        <v>44</v>
      </c>
      <c r="DJ79" s="64" t="s">
        <v>44</v>
      </c>
      <c r="DK79" s="64" t="s">
        <v>44</v>
      </c>
      <c r="DL79" s="64" t="s">
        <v>44</v>
      </c>
      <c r="DM79" s="64" t="s">
        <v>44</v>
      </c>
      <c r="DN79" s="64" t="s">
        <v>44</v>
      </c>
      <c r="DO79" s="64" t="s">
        <v>44</v>
      </c>
      <c r="DP79" s="64" t="s">
        <v>44</v>
      </c>
      <c r="DQ79" s="64" t="s">
        <v>44</v>
      </c>
      <c r="DR79" s="64" t="s">
        <v>44</v>
      </c>
      <c r="DS79" s="64" t="s">
        <v>44</v>
      </c>
      <c r="DT79" s="64" t="s">
        <v>44</v>
      </c>
      <c r="DU79" s="64" t="s">
        <v>44</v>
      </c>
      <c r="DV79" s="63">
        <v>221</v>
      </c>
      <c r="DW79" s="63">
        <v>10</v>
      </c>
      <c r="DX79" s="64" t="s">
        <v>44</v>
      </c>
      <c r="DY79" s="64" t="s">
        <v>44</v>
      </c>
      <c r="DZ79" s="64" t="s">
        <v>44</v>
      </c>
      <c r="EA79" s="64" t="s">
        <v>44</v>
      </c>
      <c r="EB79" s="64" t="s">
        <v>44</v>
      </c>
      <c r="EC79" s="64" t="s">
        <v>44</v>
      </c>
    </row>
    <row r="80" spans="1:133" x14ac:dyDescent="0.35">
      <c r="A80" s="63" t="s">
        <v>6</v>
      </c>
      <c r="B80" s="55" t="s">
        <v>195</v>
      </c>
      <c r="C80" s="55" t="s">
        <v>249</v>
      </c>
      <c r="E80" s="64">
        <v>42.269599999999997</v>
      </c>
      <c r="G80" s="64">
        <v>37.018000000000001</v>
      </c>
      <c r="H80" s="64">
        <v>1.8468</v>
      </c>
      <c r="I80" s="64">
        <v>1.1000000000000001E-3</v>
      </c>
      <c r="J80" s="64">
        <v>0.34200000000000003</v>
      </c>
      <c r="K80" s="64">
        <v>0.4037</v>
      </c>
      <c r="L80" s="64">
        <v>0.1076</v>
      </c>
      <c r="M80" s="64">
        <v>0.40460000000000002</v>
      </c>
      <c r="N80" s="64">
        <v>82.3934</v>
      </c>
      <c r="P80" s="64">
        <v>3.8534733489415363</v>
      </c>
      <c r="Q80" s="64">
        <v>0</v>
      </c>
      <c r="R80" s="64">
        <v>3.9775519719907555</v>
      </c>
      <c r="S80" s="64">
        <v>0.13334337428363005</v>
      </c>
      <c r="T80" s="64">
        <v>0</v>
      </c>
      <c r="U80" s="64">
        <v>2.6253570870157533E-2</v>
      </c>
      <c r="V80" s="64">
        <v>5.4361604024103422E-2</v>
      </c>
      <c r="W80" s="64">
        <v>1.0744199369786326E-2</v>
      </c>
      <c r="X80" s="64">
        <v>7.0701816882608001E-2</v>
      </c>
      <c r="Y80" s="64"/>
      <c r="Z80" s="65">
        <v>276</v>
      </c>
      <c r="AA80" s="65">
        <v>14</v>
      </c>
      <c r="AB80" s="65">
        <v>27.7</v>
      </c>
      <c r="AC80" s="65">
        <v>3.4</v>
      </c>
      <c r="AD80" s="65">
        <v>2220</v>
      </c>
      <c r="AE80" s="65">
        <v>100</v>
      </c>
      <c r="AF80" s="65">
        <v>11190</v>
      </c>
      <c r="AG80" s="65">
        <v>600</v>
      </c>
      <c r="AH80" s="65">
        <v>341000</v>
      </c>
      <c r="AI80" s="65">
        <v>13000</v>
      </c>
      <c r="AP80" s="64">
        <v>1.0900000000000001</v>
      </c>
      <c r="AQ80" s="64">
        <v>0.42</v>
      </c>
      <c r="AR80" s="63">
        <v>291</v>
      </c>
      <c r="AS80" s="63">
        <v>45</v>
      </c>
      <c r="AT80" s="63">
        <v>10.5</v>
      </c>
      <c r="AU80" s="63">
        <v>1.6</v>
      </c>
      <c r="AV80" s="65" t="s">
        <v>44</v>
      </c>
      <c r="AW80" s="65" t="s">
        <v>44</v>
      </c>
      <c r="AX80" s="65">
        <v>28.3</v>
      </c>
      <c r="AY80" s="65">
        <v>2.8</v>
      </c>
      <c r="BB80" s="63">
        <v>479</v>
      </c>
      <c r="BC80" s="63">
        <v>23</v>
      </c>
      <c r="BD80" s="65">
        <v>1050</v>
      </c>
      <c r="BE80" s="65">
        <v>53</v>
      </c>
      <c r="BF80" s="65">
        <v>63.5</v>
      </c>
      <c r="BG80" s="65">
        <v>5.0999999999999996</v>
      </c>
      <c r="BH80" s="65">
        <v>386</v>
      </c>
      <c r="BI80" s="65">
        <v>30</v>
      </c>
      <c r="BJ80" s="65">
        <v>57.3</v>
      </c>
      <c r="BK80" s="65">
        <v>2.8</v>
      </c>
      <c r="BL80" s="63" t="s">
        <v>44</v>
      </c>
      <c r="BM80" s="63" t="s">
        <v>44</v>
      </c>
      <c r="BN80" s="65">
        <v>49.2</v>
      </c>
      <c r="BO80" s="65">
        <v>4</v>
      </c>
      <c r="BP80" s="65">
        <v>222</v>
      </c>
      <c r="BQ80" s="65">
        <v>12</v>
      </c>
      <c r="BR80" s="63">
        <v>4.13</v>
      </c>
      <c r="BS80" s="63">
        <v>0.28999999999999998</v>
      </c>
      <c r="BT80" s="64"/>
      <c r="BU80" s="64"/>
      <c r="BV80" s="64" t="s">
        <v>44</v>
      </c>
      <c r="BW80" s="64" t="s">
        <v>44</v>
      </c>
      <c r="BX80" s="64"/>
      <c r="BY80" s="64"/>
      <c r="BZ80" s="64"/>
      <c r="CA80" s="64"/>
      <c r="CB80" s="64"/>
      <c r="CC80" s="64"/>
      <c r="CD80" s="64">
        <v>0.71</v>
      </c>
      <c r="CE80" s="64">
        <v>0.19</v>
      </c>
      <c r="CF80" s="64" t="s">
        <v>44</v>
      </c>
      <c r="CG80" s="64" t="s">
        <v>44</v>
      </c>
      <c r="CH80" s="63">
        <v>2.87</v>
      </c>
      <c r="CI80" s="63">
        <v>0.28999999999999998</v>
      </c>
      <c r="CJ80" s="63">
        <v>1335</v>
      </c>
      <c r="CK80" s="63">
        <v>78</v>
      </c>
      <c r="CL80" s="64"/>
      <c r="CM80" s="64"/>
      <c r="CN80" s="64"/>
      <c r="CO80" s="64"/>
      <c r="CP80" s="64"/>
      <c r="CQ80" s="64"/>
      <c r="CR80" s="64"/>
      <c r="CS80" s="64"/>
      <c r="CT80" s="64"/>
      <c r="CU80" s="64"/>
      <c r="CV80" s="64"/>
      <c r="CW80" s="64"/>
      <c r="CX80" s="64"/>
      <c r="CY80" s="64"/>
      <c r="CZ80" s="64"/>
      <c r="DA80" s="64"/>
      <c r="DB80" s="64"/>
      <c r="DC80" s="64"/>
      <c r="DD80" s="64"/>
      <c r="DE80" s="64"/>
      <c r="DF80" s="64"/>
      <c r="DG80" s="64"/>
      <c r="DH80" s="64"/>
      <c r="DI80" s="64"/>
      <c r="DJ80" s="64"/>
      <c r="DK80" s="64"/>
      <c r="DL80" s="64"/>
      <c r="DM80" s="64"/>
      <c r="DN80" s="64"/>
      <c r="DO80" s="64"/>
      <c r="DP80" s="64" t="s">
        <v>44</v>
      </c>
      <c r="DQ80" s="64" t="s">
        <v>44</v>
      </c>
      <c r="DR80" s="64" t="s">
        <v>44</v>
      </c>
      <c r="DS80" s="64" t="s">
        <v>44</v>
      </c>
      <c r="DT80" s="64"/>
      <c r="DU80" s="64"/>
      <c r="DV80" s="63">
        <v>28</v>
      </c>
      <c r="DW80" s="63">
        <v>1.6</v>
      </c>
      <c r="DX80" s="64"/>
      <c r="DY80" s="64"/>
      <c r="DZ80" s="64"/>
      <c r="EA80" s="64"/>
      <c r="EB80" s="64" t="s">
        <v>44</v>
      </c>
      <c r="EC80" s="64" t="s">
        <v>44</v>
      </c>
    </row>
    <row r="81" spans="1:133" x14ac:dyDescent="0.35">
      <c r="A81" s="63" t="s">
        <v>6</v>
      </c>
      <c r="B81" s="55" t="s">
        <v>195</v>
      </c>
      <c r="C81" s="55" t="s">
        <v>250</v>
      </c>
      <c r="E81" s="64">
        <v>43.958199999999998</v>
      </c>
      <c r="F81" s="64">
        <v>1.9699999999999999E-2</v>
      </c>
      <c r="G81" s="64">
        <v>38.957799999999999</v>
      </c>
      <c r="H81" s="64">
        <v>1.4581999999999999</v>
      </c>
      <c r="I81" s="64">
        <v>4.8999999999999998E-3</v>
      </c>
      <c r="J81" s="64">
        <v>0.30940000000000001</v>
      </c>
      <c r="K81" s="64">
        <v>0.35670000000000002</v>
      </c>
      <c r="L81" s="64">
        <v>0.10340000000000001</v>
      </c>
      <c r="M81" s="64">
        <v>0.32</v>
      </c>
      <c r="N81" s="64">
        <v>85.488299999999995</v>
      </c>
      <c r="P81" s="64">
        <v>3.8519298056396893</v>
      </c>
      <c r="Q81" s="64">
        <v>1.3178774880085664E-3</v>
      </c>
      <c r="R81" s="64">
        <v>4.0234533055327448</v>
      </c>
      <c r="S81" s="64">
        <v>0.10114703043936592</v>
      </c>
      <c r="T81" s="64">
        <v>0</v>
      </c>
      <c r="U81" s="64">
        <v>2.3007621684794369E-2</v>
      </c>
      <c r="V81" s="64">
        <v>4.7025707791213338E-2</v>
      </c>
      <c r="W81" s="64">
        <v>9.3881915497400856E-3</v>
      </c>
      <c r="X81" s="64">
        <v>5.436521752138327E-2</v>
      </c>
      <c r="Y81" s="64"/>
      <c r="Z81" s="65">
        <v>100.6</v>
      </c>
      <c r="AA81" s="65">
        <v>5</v>
      </c>
      <c r="AB81" s="65">
        <v>8.3000000000000007</v>
      </c>
      <c r="AC81" s="65">
        <v>1.5</v>
      </c>
      <c r="AD81" s="65">
        <v>1447</v>
      </c>
      <c r="AE81" s="65">
        <v>79</v>
      </c>
      <c r="AF81" s="65">
        <v>1130</v>
      </c>
      <c r="AG81" s="65">
        <v>170</v>
      </c>
      <c r="AH81" s="65">
        <v>276000</v>
      </c>
      <c r="AI81" s="65">
        <v>11000</v>
      </c>
      <c r="AP81" s="64" t="s">
        <v>44</v>
      </c>
      <c r="AQ81" s="64" t="s">
        <v>44</v>
      </c>
      <c r="AR81" s="63">
        <v>6.7</v>
      </c>
      <c r="AS81" s="63">
        <v>2.7</v>
      </c>
      <c r="AT81" s="63">
        <v>17.3</v>
      </c>
      <c r="AU81" s="63">
        <v>1.7</v>
      </c>
      <c r="AV81" s="65" t="s">
        <v>44</v>
      </c>
      <c r="AW81" s="65" t="s">
        <v>44</v>
      </c>
      <c r="AX81" s="65">
        <v>9.1999999999999993</v>
      </c>
      <c r="AY81" s="65">
        <v>1</v>
      </c>
      <c r="BB81" s="63">
        <v>70.5</v>
      </c>
      <c r="BC81" s="63">
        <v>3.6</v>
      </c>
      <c r="BD81" s="65">
        <v>1104</v>
      </c>
      <c r="BE81" s="65">
        <v>78</v>
      </c>
      <c r="BF81" s="65">
        <v>2450</v>
      </c>
      <c r="BG81" s="65">
        <v>100</v>
      </c>
      <c r="BH81" s="65">
        <v>52</v>
      </c>
      <c r="BI81" s="65">
        <v>9.4</v>
      </c>
      <c r="BJ81" s="65">
        <v>43.5</v>
      </c>
      <c r="BK81" s="65">
        <v>2.5</v>
      </c>
      <c r="BL81" s="63" t="s">
        <v>44</v>
      </c>
      <c r="BM81" s="63" t="s">
        <v>44</v>
      </c>
      <c r="BN81" s="65">
        <v>3.1</v>
      </c>
      <c r="BO81" s="65">
        <v>0.42</v>
      </c>
      <c r="BP81" s="65">
        <v>41.4</v>
      </c>
      <c r="BQ81" s="65">
        <v>2</v>
      </c>
      <c r="BR81" s="63">
        <v>2.14</v>
      </c>
      <c r="BS81" s="63">
        <v>0.3</v>
      </c>
      <c r="BT81" s="64"/>
      <c r="BU81" s="64"/>
      <c r="BV81" s="64" t="s">
        <v>44</v>
      </c>
      <c r="BW81" s="64" t="s">
        <v>44</v>
      </c>
      <c r="BX81" s="64"/>
      <c r="BY81" s="64"/>
      <c r="BZ81" s="64"/>
      <c r="CA81" s="64"/>
      <c r="CB81" s="64"/>
      <c r="CC81" s="64"/>
      <c r="CD81" s="64" t="s">
        <v>44</v>
      </c>
      <c r="CE81" s="64" t="s">
        <v>44</v>
      </c>
      <c r="CF81" s="64">
        <v>0.183</v>
      </c>
      <c r="CG81" s="64">
        <v>8.5000000000000006E-2</v>
      </c>
      <c r="CH81" s="63" t="s">
        <v>44</v>
      </c>
      <c r="CI81" s="63" t="s">
        <v>44</v>
      </c>
      <c r="CJ81" s="63">
        <v>165</v>
      </c>
      <c r="CK81" s="63">
        <v>9</v>
      </c>
      <c r="CL81" s="64"/>
      <c r="CM81" s="64"/>
      <c r="CN81" s="64"/>
      <c r="CO81" s="64"/>
      <c r="CP81" s="64"/>
      <c r="CQ81" s="64"/>
      <c r="CR81" s="64"/>
      <c r="CS81" s="64"/>
      <c r="CT81" s="64"/>
      <c r="CU81" s="64"/>
      <c r="CV81" s="64"/>
      <c r="CW81" s="64"/>
      <c r="CX81" s="64"/>
      <c r="CY81" s="64"/>
      <c r="CZ81" s="64"/>
      <c r="DA81" s="64"/>
      <c r="DB81" s="64"/>
      <c r="DC81" s="64"/>
      <c r="DD81" s="64"/>
      <c r="DE81" s="64"/>
      <c r="DF81" s="64"/>
      <c r="DG81" s="64"/>
      <c r="DH81" s="64"/>
      <c r="DI81" s="64"/>
      <c r="DJ81" s="64"/>
      <c r="DK81" s="64"/>
      <c r="DL81" s="64"/>
      <c r="DM81" s="64"/>
      <c r="DN81" s="64"/>
      <c r="DO81" s="64"/>
      <c r="DP81" s="64" t="s">
        <v>44</v>
      </c>
      <c r="DQ81" s="64" t="s">
        <v>44</v>
      </c>
      <c r="DR81" s="64" t="s">
        <v>44</v>
      </c>
      <c r="DS81" s="64" t="s">
        <v>44</v>
      </c>
      <c r="DT81" s="64"/>
      <c r="DU81" s="64"/>
      <c r="DV81" s="63">
        <v>456</v>
      </c>
      <c r="DW81" s="63">
        <v>22</v>
      </c>
      <c r="DX81" s="64"/>
      <c r="DY81" s="64"/>
      <c r="DZ81" s="64"/>
      <c r="EA81" s="64"/>
      <c r="EB81" s="64" t="s">
        <v>44</v>
      </c>
      <c r="EC81" s="64" t="s">
        <v>44</v>
      </c>
    </row>
    <row r="82" spans="1:133" x14ac:dyDescent="0.35">
      <c r="A82" s="63" t="s">
        <v>6</v>
      </c>
      <c r="B82" s="55" t="s">
        <v>195</v>
      </c>
      <c r="C82" s="55" t="s">
        <v>251</v>
      </c>
      <c r="E82" s="64">
        <v>44.3598</v>
      </c>
      <c r="G82" s="64">
        <v>36.7012</v>
      </c>
      <c r="H82" s="64">
        <v>1.5404</v>
      </c>
      <c r="I82" s="64">
        <v>2.07E-2</v>
      </c>
      <c r="J82" s="64">
        <v>0.17480000000000001</v>
      </c>
      <c r="K82" s="64">
        <v>0.34100000000000003</v>
      </c>
      <c r="L82" s="64">
        <v>0.1416</v>
      </c>
      <c r="M82" s="64">
        <v>0.31019999999999998</v>
      </c>
      <c r="N82" s="64">
        <v>83.589700000000008</v>
      </c>
      <c r="P82" s="64">
        <v>3.9671569188257108</v>
      </c>
      <c r="Q82" s="64">
        <v>0</v>
      </c>
      <c r="R82" s="64">
        <v>3.8682384955028088</v>
      </c>
      <c r="S82" s="64">
        <v>0.1088900414275033</v>
      </c>
      <c r="T82" s="64">
        <v>1.495813489101988E-3</v>
      </c>
      <c r="U82" s="64">
        <v>1.2877338628692976E-2</v>
      </c>
      <c r="V82" s="64">
        <v>4.5329290163805699E-2</v>
      </c>
      <c r="W82" s="64">
        <v>1.3414581822271983E-2</v>
      </c>
      <c r="X82" s="64">
        <v>5.3752665698476434E-2</v>
      </c>
      <c r="Y82" s="64"/>
      <c r="Z82" s="65">
        <v>96.5</v>
      </c>
      <c r="AA82" s="65">
        <v>5.7</v>
      </c>
      <c r="AB82" s="65">
        <v>5.6</v>
      </c>
      <c r="AC82" s="65">
        <v>1</v>
      </c>
      <c r="AD82" s="65">
        <v>1389</v>
      </c>
      <c r="AE82" s="65">
        <v>78</v>
      </c>
      <c r="AF82" s="65">
        <v>600</v>
      </c>
      <c r="AG82" s="65">
        <v>59</v>
      </c>
      <c r="AH82" s="65">
        <v>358000</v>
      </c>
      <c r="AI82" s="65">
        <v>15000</v>
      </c>
      <c r="AP82" s="64" t="s">
        <v>44</v>
      </c>
      <c r="AQ82" s="64" t="s">
        <v>44</v>
      </c>
      <c r="AR82" s="63" t="s">
        <v>44</v>
      </c>
      <c r="AS82" s="63" t="s">
        <v>44</v>
      </c>
      <c r="AT82" s="63">
        <v>4.93</v>
      </c>
      <c r="AU82" s="63">
        <v>0.43</v>
      </c>
      <c r="AV82" s="65" t="s">
        <v>44</v>
      </c>
      <c r="AW82" s="65" t="s">
        <v>44</v>
      </c>
      <c r="AX82" s="65">
        <v>11.06</v>
      </c>
      <c r="AY82" s="65">
        <v>0.83</v>
      </c>
      <c r="BB82" s="63">
        <v>43.3</v>
      </c>
      <c r="BC82" s="63">
        <v>2.1</v>
      </c>
      <c r="BD82" s="65">
        <v>1396</v>
      </c>
      <c r="BE82" s="65">
        <v>69</v>
      </c>
      <c r="BF82" s="65">
        <v>4200</v>
      </c>
      <c r="BG82" s="65">
        <v>150</v>
      </c>
      <c r="BH82" s="65">
        <v>104</v>
      </c>
      <c r="BI82" s="65">
        <v>19</v>
      </c>
      <c r="BJ82" s="65">
        <v>34.799999999999997</v>
      </c>
      <c r="BK82" s="65">
        <v>2.4</v>
      </c>
      <c r="BL82" s="63" t="s">
        <v>44</v>
      </c>
      <c r="BM82" s="63" t="s">
        <v>44</v>
      </c>
      <c r="BN82" s="65">
        <v>3.45</v>
      </c>
      <c r="BO82" s="65">
        <v>0.31</v>
      </c>
      <c r="BP82" s="65">
        <v>32.4</v>
      </c>
      <c r="BQ82" s="65">
        <v>1.2</v>
      </c>
      <c r="BR82" s="63">
        <v>0.81</v>
      </c>
      <c r="BS82" s="63">
        <v>0.12</v>
      </c>
      <c r="BT82" s="64"/>
      <c r="BU82" s="64"/>
      <c r="BV82" s="64" t="s">
        <v>44</v>
      </c>
      <c r="BW82" s="64" t="s">
        <v>44</v>
      </c>
      <c r="BX82" s="64"/>
      <c r="BY82" s="64"/>
      <c r="BZ82" s="64"/>
      <c r="CA82" s="64"/>
      <c r="CB82" s="64"/>
      <c r="CC82" s="64"/>
      <c r="CD82" s="64" t="s">
        <v>44</v>
      </c>
      <c r="CE82" s="64" t="s">
        <v>44</v>
      </c>
      <c r="CF82" s="64" t="s">
        <v>44</v>
      </c>
      <c r="CG82" s="64" t="s">
        <v>44</v>
      </c>
      <c r="CH82" s="63" t="s">
        <v>44</v>
      </c>
      <c r="CI82" s="63" t="s">
        <v>44</v>
      </c>
      <c r="CJ82" s="63">
        <v>103</v>
      </c>
      <c r="CK82" s="63">
        <v>7.6</v>
      </c>
      <c r="CL82" s="64"/>
      <c r="CM82" s="64"/>
      <c r="CN82" s="64"/>
      <c r="CO82" s="64"/>
      <c r="CP82" s="64"/>
      <c r="CQ82" s="64"/>
      <c r="CR82" s="64"/>
      <c r="CS82" s="64"/>
      <c r="CT82" s="64"/>
      <c r="CU82" s="64"/>
      <c r="CV82" s="64"/>
      <c r="CW82" s="64"/>
      <c r="CX82" s="64"/>
      <c r="CY82" s="64"/>
      <c r="CZ82" s="64"/>
      <c r="DA82" s="64"/>
      <c r="DB82" s="64"/>
      <c r="DC82" s="64"/>
      <c r="DD82" s="64"/>
      <c r="DE82" s="64"/>
      <c r="DF82" s="64"/>
      <c r="DG82" s="64"/>
      <c r="DH82" s="64"/>
      <c r="DI82" s="64"/>
      <c r="DJ82" s="64"/>
      <c r="DK82" s="64"/>
      <c r="DL82" s="64"/>
      <c r="DM82" s="64"/>
      <c r="DN82" s="64"/>
      <c r="DO82" s="64"/>
      <c r="DP82" s="64" t="s">
        <v>44</v>
      </c>
      <c r="DQ82" s="64" t="s">
        <v>44</v>
      </c>
      <c r="DR82" s="64" t="s">
        <v>44</v>
      </c>
      <c r="DS82" s="64" t="s">
        <v>44</v>
      </c>
      <c r="DT82" s="64"/>
      <c r="DU82" s="64"/>
      <c r="DV82" s="63">
        <v>459</v>
      </c>
      <c r="DW82" s="63">
        <v>20</v>
      </c>
      <c r="DX82" s="64"/>
      <c r="DY82" s="64"/>
      <c r="DZ82" s="64"/>
      <c r="EA82" s="64"/>
      <c r="EB82" s="64" t="s">
        <v>44</v>
      </c>
      <c r="EC82" s="64" t="s">
        <v>44</v>
      </c>
    </row>
    <row r="83" spans="1:133" x14ac:dyDescent="0.35">
      <c r="A83" s="63" t="s">
        <v>6</v>
      </c>
      <c r="B83" s="55" t="s">
        <v>195</v>
      </c>
      <c r="C83" s="55" t="s">
        <v>252</v>
      </c>
      <c r="E83" s="64">
        <v>38.129300000000001</v>
      </c>
      <c r="G83" s="64">
        <v>40.396000000000001</v>
      </c>
      <c r="H83" s="64">
        <v>4.4078999999999997</v>
      </c>
      <c r="I83" s="64">
        <v>5.9999999999999995E-4</v>
      </c>
      <c r="J83" s="64">
        <v>1.7443</v>
      </c>
      <c r="K83" s="64">
        <v>0.59219999999999995</v>
      </c>
      <c r="L83" s="64">
        <v>0.15340000000000001</v>
      </c>
      <c r="M83" s="64">
        <v>0.36849999999999999</v>
      </c>
      <c r="N83" s="64">
        <v>85.792200000000008</v>
      </c>
      <c r="P83" s="64">
        <v>3.426649012000583</v>
      </c>
      <c r="Q83" s="64">
        <v>0</v>
      </c>
      <c r="R83" s="64">
        <v>4.2790121429493997</v>
      </c>
      <c r="S83" s="64">
        <v>0.3133437287378904</v>
      </c>
      <c r="T83" s="64">
        <v>0</v>
      </c>
      <c r="U83" s="64">
        <v>0.13244678436278148</v>
      </c>
      <c r="V83" s="64">
        <v>7.9043650341351454E-2</v>
      </c>
      <c r="W83" s="64">
        <v>1.4442931040410889E-2</v>
      </c>
      <c r="X83" s="64">
        <v>6.4469605446714387E-2</v>
      </c>
      <c r="Y83" s="64"/>
      <c r="Z83" s="65">
        <v>140.6</v>
      </c>
      <c r="AA83" s="65">
        <v>6.8</v>
      </c>
      <c r="AB83" s="65">
        <v>7</v>
      </c>
      <c r="AC83" s="65">
        <v>1.5</v>
      </c>
      <c r="AD83" s="65">
        <v>1712</v>
      </c>
      <c r="AE83" s="65">
        <v>97</v>
      </c>
      <c r="AF83" s="65">
        <v>2730</v>
      </c>
      <c r="AG83" s="65">
        <v>780</v>
      </c>
      <c r="AH83" s="65">
        <v>275000</v>
      </c>
      <c r="AI83" s="65">
        <v>11000</v>
      </c>
      <c r="AP83" s="64" t="s">
        <v>44</v>
      </c>
      <c r="AQ83" s="64" t="s">
        <v>44</v>
      </c>
      <c r="AR83" s="63" t="s">
        <v>44</v>
      </c>
      <c r="AS83" s="63" t="s">
        <v>44</v>
      </c>
      <c r="AT83" s="63">
        <v>5.4</v>
      </c>
      <c r="AU83" s="63">
        <v>1.8</v>
      </c>
      <c r="AV83" s="65" t="s">
        <v>44</v>
      </c>
      <c r="AW83" s="65" t="s">
        <v>44</v>
      </c>
      <c r="AX83" s="65">
        <v>11.1</v>
      </c>
      <c r="AY83" s="65">
        <v>2.9</v>
      </c>
      <c r="BB83" s="63">
        <v>170.7</v>
      </c>
      <c r="BC83" s="63">
        <v>6.4</v>
      </c>
      <c r="BD83" s="65">
        <v>1000</v>
      </c>
      <c r="BE83" s="65">
        <v>78</v>
      </c>
      <c r="BF83" s="65">
        <v>1636</v>
      </c>
      <c r="BG83" s="65">
        <v>53</v>
      </c>
      <c r="BH83" s="65">
        <v>103</v>
      </c>
      <c r="BI83" s="65">
        <v>32</v>
      </c>
      <c r="BJ83" s="65">
        <v>33.4</v>
      </c>
      <c r="BK83" s="65">
        <v>2.1</v>
      </c>
      <c r="BL83" s="63" t="s">
        <v>44</v>
      </c>
      <c r="BM83" s="63" t="s">
        <v>44</v>
      </c>
      <c r="BN83" s="65">
        <v>7.2</v>
      </c>
      <c r="BO83" s="65">
        <v>2.6</v>
      </c>
      <c r="BP83" s="65">
        <v>71.900000000000006</v>
      </c>
      <c r="BQ83" s="65">
        <v>2.8</v>
      </c>
      <c r="BR83" s="63">
        <v>0.74</v>
      </c>
      <c r="BS83" s="63">
        <v>0.18</v>
      </c>
      <c r="BT83" s="64"/>
      <c r="BU83" s="64"/>
      <c r="BV83" s="64" t="s">
        <v>44</v>
      </c>
      <c r="BW83" s="64" t="s">
        <v>44</v>
      </c>
      <c r="BX83" s="64"/>
      <c r="BY83" s="64"/>
      <c r="BZ83" s="64"/>
      <c r="CA83" s="64"/>
      <c r="CB83" s="64"/>
      <c r="CC83" s="64"/>
      <c r="CD83" s="64" t="s">
        <v>44</v>
      </c>
      <c r="CE83" s="64" t="s">
        <v>44</v>
      </c>
      <c r="CF83" s="64" t="s">
        <v>44</v>
      </c>
      <c r="CG83" s="64" t="s">
        <v>44</v>
      </c>
      <c r="CH83" s="63">
        <v>0.42</v>
      </c>
      <c r="CI83" s="63">
        <v>0.14000000000000001</v>
      </c>
      <c r="CJ83" s="63">
        <v>357</v>
      </c>
      <c r="CK83" s="63">
        <v>20</v>
      </c>
      <c r="CL83" s="64"/>
      <c r="CM83" s="64"/>
      <c r="CN83" s="64"/>
      <c r="CO83" s="64"/>
      <c r="CP83" s="64"/>
      <c r="CQ83" s="64"/>
      <c r="CR83" s="64"/>
      <c r="CS83" s="64"/>
      <c r="CT83" s="64"/>
      <c r="CU83" s="64"/>
      <c r="CV83" s="64"/>
      <c r="CW83" s="64"/>
      <c r="CX83" s="64"/>
      <c r="CY83" s="64"/>
      <c r="CZ83" s="64"/>
      <c r="DA83" s="64"/>
      <c r="DB83" s="64"/>
      <c r="DC83" s="64"/>
      <c r="DD83" s="64"/>
      <c r="DE83" s="64"/>
      <c r="DF83" s="64"/>
      <c r="DG83" s="64"/>
      <c r="DH83" s="64"/>
      <c r="DI83" s="64"/>
      <c r="DJ83" s="64"/>
      <c r="DK83" s="64"/>
      <c r="DL83" s="64"/>
      <c r="DM83" s="64"/>
      <c r="DN83" s="64"/>
      <c r="DO83" s="64"/>
      <c r="DP83" s="64" t="s">
        <v>44</v>
      </c>
      <c r="DQ83" s="64" t="s">
        <v>44</v>
      </c>
      <c r="DR83" s="64" t="s">
        <v>44</v>
      </c>
      <c r="DS83" s="64" t="s">
        <v>44</v>
      </c>
      <c r="DT83" s="64"/>
      <c r="DU83" s="64"/>
      <c r="DV83" s="63">
        <v>341</v>
      </c>
      <c r="DW83" s="63">
        <v>11</v>
      </c>
      <c r="DX83" s="64"/>
      <c r="DY83" s="64"/>
      <c r="DZ83" s="64"/>
      <c r="EA83" s="64"/>
      <c r="EB83" s="64" t="s">
        <v>44</v>
      </c>
      <c r="EC83" s="64" t="s">
        <v>44</v>
      </c>
    </row>
    <row r="84" spans="1:133" x14ac:dyDescent="0.35">
      <c r="A84" s="63" t="s">
        <v>6</v>
      </c>
      <c r="B84" s="55" t="s">
        <v>195</v>
      </c>
      <c r="C84" s="55" t="s">
        <v>253</v>
      </c>
      <c r="E84" s="64">
        <v>41.456699999999998</v>
      </c>
      <c r="G84" s="64">
        <v>35.4377</v>
      </c>
      <c r="H84" s="64">
        <v>1.8737999999999999</v>
      </c>
      <c r="I84" s="64">
        <v>3.0000000000000001E-3</v>
      </c>
      <c r="J84" s="64">
        <v>0.38700000000000001</v>
      </c>
      <c r="K84" s="64">
        <v>0.46650000000000003</v>
      </c>
      <c r="L84" s="64">
        <v>8.7999999999999995E-2</v>
      </c>
      <c r="M84" s="64">
        <v>0.33090000000000003</v>
      </c>
      <c r="N84" s="64">
        <v>80.043599999999984</v>
      </c>
      <c r="P84" s="64">
        <v>3.889346394605095</v>
      </c>
      <c r="Q84" s="64">
        <v>0</v>
      </c>
      <c r="R84" s="64">
        <v>3.9183242894152146</v>
      </c>
      <c r="S84" s="64">
        <v>0.13869746821721757</v>
      </c>
      <c r="T84" s="64">
        <v>0</v>
      </c>
      <c r="U84" s="64">
        <v>3.0988552231653598E-2</v>
      </c>
      <c r="V84" s="64">
        <v>6.5729048275095792E-2</v>
      </c>
      <c r="W84" s="64">
        <v>9.0458857307442811E-3</v>
      </c>
      <c r="X84" s="64">
        <v>6.002217620733441E-2</v>
      </c>
      <c r="Y84" s="64"/>
      <c r="Z84" s="65">
        <v>325</v>
      </c>
      <c r="AA84" s="65">
        <v>17</v>
      </c>
      <c r="AB84" s="65">
        <v>37.4</v>
      </c>
      <c r="AC84" s="65">
        <v>3.1</v>
      </c>
      <c r="AD84" s="65">
        <v>1692</v>
      </c>
      <c r="AE84" s="65">
        <v>81</v>
      </c>
      <c r="AF84" s="65">
        <v>27400</v>
      </c>
      <c r="AG84" s="65">
        <v>2500</v>
      </c>
      <c r="AH84" s="65">
        <v>306000</v>
      </c>
      <c r="AI84" s="65">
        <v>12000</v>
      </c>
      <c r="AP84" s="64" t="s">
        <v>44</v>
      </c>
      <c r="AQ84" s="64" t="s">
        <v>44</v>
      </c>
      <c r="AR84" s="63">
        <v>19.2</v>
      </c>
      <c r="AS84" s="63">
        <v>6.5</v>
      </c>
      <c r="AT84" s="63">
        <v>3.51</v>
      </c>
      <c r="AU84" s="63">
        <v>0.46</v>
      </c>
      <c r="AV84" s="65" t="s">
        <v>44</v>
      </c>
      <c r="AW84" s="65" t="s">
        <v>44</v>
      </c>
      <c r="AX84" s="65">
        <v>34.200000000000003</v>
      </c>
      <c r="AY84" s="65">
        <v>2.1</v>
      </c>
      <c r="BB84" s="63">
        <v>108.1</v>
      </c>
      <c r="BC84" s="63">
        <v>6.3</v>
      </c>
      <c r="BD84" s="65">
        <v>1113</v>
      </c>
      <c r="BE84" s="65">
        <v>92</v>
      </c>
      <c r="BF84" s="65">
        <v>1081</v>
      </c>
      <c r="BG84" s="65">
        <v>75</v>
      </c>
      <c r="BH84" s="65">
        <v>289</v>
      </c>
      <c r="BI84" s="65">
        <v>28</v>
      </c>
      <c r="BJ84" s="65">
        <v>49.5</v>
      </c>
      <c r="BK84" s="65">
        <v>2.4</v>
      </c>
      <c r="BL84" s="63" t="s">
        <v>44</v>
      </c>
      <c r="BM84" s="63" t="s">
        <v>44</v>
      </c>
      <c r="BN84" s="65">
        <v>58</v>
      </c>
      <c r="BO84" s="65">
        <v>17</v>
      </c>
      <c r="BP84" s="65">
        <v>53.9</v>
      </c>
      <c r="BQ84" s="65">
        <v>4.2</v>
      </c>
      <c r="BR84" s="63">
        <v>7.37</v>
      </c>
      <c r="BS84" s="63">
        <v>0.65</v>
      </c>
      <c r="BT84" s="64"/>
      <c r="BU84" s="64"/>
      <c r="BV84" s="64" t="s">
        <v>44</v>
      </c>
      <c r="BW84" s="64" t="s">
        <v>44</v>
      </c>
      <c r="BX84" s="64"/>
      <c r="BY84" s="64"/>
      <c r="BZ84" s="64"/>
      <c r="CA84" s="64"/>
      <c r="CB84" s="64"/>
      <c r="CC84" s="64"/>
      <c r="CD84" s="64">
        <v>0.55000000000000004</v>
      </c>
      <c r="CE84" s="64">
        <v>0.24</v>
      </c>
      <c r="CF84" s="64" t="s">
        <v>44</v>
      </c>
      <c r="CG84" s="64" t="s">
        <v>44</v>
      </c>
      <c r="CH84" s="63">
        <v>2.23</v>
      </c>
      <c r="CI84" s="63">
        <v>0.66</v>
      </c>
      <c r="CJ84" s="63">
        <v>312</v>
      </c>
      <c r="CK84" s="63">
        <v>24</v>
      </c>
      <c r="CL84" s="64"/>
      <c r="CM84" s="64"/>
      <c r="CN84" s="64"/>
      <c r="CO84" s="64"/>
      <c r="CP84" s="64"/>
      <c r="CQ84" s="64"/>
      <c r="CR84" s="64"/>
      <c r="CS84" s="64"/>
      <c r="CT84" s="64"/>
      <c r="CU84" s="64"/>
      <c r="CV84" s="64"/>
      <c r="CW84" s="64"/>
      <c r="CX84" s="64"/>
      <c r="CY84" s="64"/>
      <c r="CZ84" s="64"/>
      <c r="DA84" s="64"/>
      <c r="DB84" s="64"/>
      <c r="DC84" s="64"/>
      <c r="DD84" s="64"/>
      <c r="DE84" s="64"/>
      <c r="DF84" s="64"/>
      <c r="DG84" s="64"/>
      <c r="DH84" s="64"/>
      <c r="DI84" s="64"/>
      <c r="DJ84" s="64"/>
      <c r="DK84" s="64"/>
      <c r="DL84" s="64"/>
      <c r="DM84" s="64"/>
      <c r="DN84" s="64"/>
      <c r="DO84" s="64"/>
      <c r="DP84" s="64" t="s">
        <v>44</v>
      </c>
      <c r="DQ84" s="64" t="s">
        <v>44</v>
      </c>
      <c r="DR84" s="64" t="s">
        <v>44</v>
      </c>
      <c r="DS84" s="64" t="s">
        <v>44</v>
      </c>
      <c r="DT84" s="64"/>
      <c r="DU84" s="64"/>
      <c r="DV84" s="63">
        <v>267</v>
      </c>
      <c r="DW84" s="63">
        <v>18</v>
      </c>
      <c r="DX84" s="64"/>
      <c r="DY84" s="64"/>
      <c r="DZ84" s="64"/>
      <c r="EA84" s="64"/>
      <c r="EB84" s="64" t="s">
        <v>44</v>
      </c>
      <c r="EC84" s="64" t="s">
        <v>44</v>
      </c>
    </row>
    <row r="85" spans="1:133" x14ac:dyDescent="0.35">
      <c r="A85" s="63" t="s">
        <v>6</v>
      </c>
      <c r="B85" s="55" t="s">
        <v>195</v>
      </c>
      <c r="C85" s="55" t="s">
        <v>254</v>
      </c>
      <c r="E85" s="64">
        <v>41.676400000000001</v>
      </c>
      <c r="G85" s="64">
        <v>37.4589</v>
      </c>
      <c r="H85" s="64">
        <v>3.5465</v>
      </c>
      <c r="I85" s="64">
        <v>2.0000000000000001E-4</v>
      </c>
      <c r="J85" s="64">
        <v>0.95279999999999998</v>
      </c>
      <c r="K85" s="64">
        <v>0.49809999999999999</v>
      </c>
      <c r="L85" s="64">
        <v>0.1963</v>
      </c>
      <c r="M85" s="64">
        <v>0.48970000000000002</v>
      </c>
      <c r="N85" s="64">
        <v>84.818899999999985</v>
      </c>
      <c r="P85" s="64">
        <v>3.7396983403935997</v>
      </c>
      <c r="Q85" s="64">
        <v>0</v>
      </c>
      <c r="R85" s="64">
        <v>3.9612839203311374</v>
      </c>
      <c r="S85" s="64">
        <v>0.25183542144220927</v>
      </c>
      <c r="T85" s="64">
        <v>0</v>
      </c>
      <c r="U85" s="64">
        <v>7.2197443553884688E-2</v>
      </c>
      <c r="V85" s="64">
        <v>6.687919318668277E-2</v>
      </c>
      <c r="W85" s="64">
        <v>1.9226494961596147E-2</v>
      </c>
      <c r="X85" s="64">
        <v>8.5242349701233053E-2</v>
      </c>
      <c r="Y85" s="64"/>
      <c r="Z85" s="65">
        <v>90.3</v>
      </c>
      <c r="AA85" s="65">
        <v>4.7</v>
      </c>
      <c r="AB85" s="65">
        <v>6.7</v>
      </c>
      <c r="AC85" s="65">
        <v>1.3</v>
      </c>
      <c r="AD85" s="65">
        <v>1285</v>
      </c>
      <c r="AE85" s="65">
        <v>80</v>
      </c>
      <c r="AF85" s="65">
        <v>368</v>
      </c>
      <c r="AG85" s="65">
        <v>16</v>
      </c>
      <c r="AH85" s="65">
        <v>309000</v>
      </c>
      <c r="AI85" s="65">
        <v>13000</v>
      </c>
      <c r="AP85" s="64" t="s">
        <v>44</v>
      </c>
      <c r="AQ85" s="64" t="s">
        <v>44</v>
      </c>
      <c r="AR85" s="63">
        <v>4.5999999999999996</v>
      </c>
      <c r="AS85" s="63">
        <v>2.1</v>
      </c>
      <c r="AT85" s="63">
        <v>20.399999999999999</v>
      </c>
      <c r="AU85" s="63">
        <v>3</v>
      </c>
      <c r="AV85" s="65" t="s">
        <v>44</v>
      </c>
      <c r="AW85" s="65" t="s">
        <v>44</v>
      </c>
      <c r="AX85" s="65">
        <v>7.07</v>
      </c>
      <c r="AY85" s="65">
        <v>0.97</v>
      </c>
      <c r="BB85" s="63">
        <v>192.8</v>
      </c>
      <c r="BC85" s="63">
        <v>9.1</v>
      </c>
      <c r="BD85" s="65">
        <v>2250</v>
      </c>
      <c r="BE85" s="65">
        <v>120</v>
      </c>
      <c r="BF85" s="65">
        <v>1441</v>
      </c>
      <c r="BG85" s="65">
        <v>62</v>
      </c>
      <c r="BH85" s="65">
        <v>262</v>
      </c>
      <c r="BI85" s="65">
        <v>16</v>
      </c>
      <c r="BJ85" s="65">
        <v>27.2</v>
      </c>
      <c r="BK85" s="65">
        <v>2.4</v>
      </c>
      <c r="BL85" s="63" t="s">
        <v>44</v>
      </c>
      <c r="BM85" s="63" t="s">
        <v>44</v>
      </c>
      <c r="BN85" s="65">
        <v>4.37</v>
      </c>
      <c r="BO85" s="65">
        <v>0.35</v>
      </c>
      <c r="BP85" s="65">
        <v>31.5</v>
      </c>
      <c r="BQ85" s="65">
        <v>1.6</v>
      </c>
      <c r="BR85" s="63">
        <v>0.83</v>
      </c>
      <c r="BS85" s="63">
        <v>0.14000000000000001</v>
      </c>
      <c r="BT85" s="64"/>
      <c r="BU85" s="64"/>
      <c r="BV85" s="64" t="s">
        <v>44</v>
      </c>
      <c r="BW85" s="64" t="s">
        <v>44</v>
      </c>
      <c r="BX85" s="64"/>
      <c r="BY85" s="64"/>
      <c r="BZ85" s="64"/>
      <c r="CA85" s="64"/>
      <c r="CB85" s="64"/>
      <c r="CC85" s="64"/>
      <c r="CD85" s="64" t="s">
        <v>44</v>
      </c>
      <c r="CE85" s="64" t="s">
        <v>44</v>
      </c>
      <c r="CF85" s="64" t="s">
        <v>44</v>
      </c>
      <c r="CG85" s="64" t="s">
        <v>44</v>
      </c>
      <c r="CH85" s="63" t="s">
        <v>44</v>
      </c>
      <c r="CI85" s="63" t="s">
        <v>44</v>
      </c>
      <c r="CJ85" s="63">
        <v>113.3</v>
      </c>
      <c r="CK85" s="63">
        <v>5.7</v>
      </c>
      <c r="CL85" s="64"/>
      <c r="CM85" s="64"/>
      <c r="CN85" s="64"/>
      <c r="CO85" s="64"/>
      <c r="CP85" s="64"/>
      <c r="CQ85" s="64"/>
      <c r="CR85" s="64"/>
      <c r="CS85" s="64"/>
      <c r="CT85" s="64"/>
      <c r="CU85" s="64"/>
      <c r="CV85" s="64"/>
      <c r="CW85" s="64"/>
      <c r="CX85" s="64"/>
      <c r="CY85" s="64"/>
      <c r="CZ85" s="64"/>
      <c r="DA85" s="64"/>
      <c r="DB85" s="64"/>
      <c r="DC85" s="64"/>
      <c r="DD85" s="64"/>
      <c r="DE85" s="64"/>
      <c r="DF85" s="64"/>
      <c r="DG85" s="64"/>
      <c r="DH85" s="64"/>
      <c r="DI85" s="64"/>
      <c r="DJ85" s="64"/>
      <c r="DK85" s="64"/>
      <c r="DL85" s="64"/>
      <c r="DM85" s="64"/>
      <c r="DN85" s="64"/>
      <c r="DO85" s="64"/>
      <c r="DP85" s="64" t="s">
        <v>44</v>
      </c>
      <c r="DQ85" s="64" t="s">
        <v>44</v>
      </c>
      <c r="DR85" s="64" t="s">
        <v>44</v>
      </c>
      <c r="DS85" s="64" t="s">
        <v>44</v>
      </c>
      <c r="DT85" s="64"/>
      <c r="DU85" s="64"/>
      <c r="DV85" s="63">
        <v>241</v>
      </c>
      <c r="DW85" s="63">
        <v>11</v>
      </c>
      <c r="DX85" s="64"/>
      <c r="DY85" s="64"/>
      <c r="DZ85" s="64"/>
      <c r="EA85" s="64"/>
      <c r="EB85" s="64" t="s">
        <v>44</v>
      </c>
      <c r="EC85" s="64" t="s">
        <v>44</v>
      </c>
    </row>
    <row r="86" spans="1:133" x14ac:dyDescent="0.35">
      <c r="A86" s="63"/>
      <c r="Y86" s="64"/>
      <c r="AP86" s="64"/>
      <c r="AQ86" s="64"/>
      <c r="BT86" s="64"/>
      <c r="BU86" s="64"/>
      <c r="BV86" s="64"/>
      <c r="BW86" s="64"/>
      <c r="BX86" s="64"/>
      <c r="BY86" s="64"/>
      <c r="BZ86" s="64"/>
      <c r="CA86" s="64"/>
      <c r="CB86" s="64"/>
      <c r="CC86" s="64"/>
      <c r="CD86" s="64"/>
      <c r="CE86" s="64"/>
      <c r="CF86" s="64"/>
      <c r="CG86" s="64"/>
      <c r="CL86" s="64"/>
      <c r="CM86" s="64"/>
      <c r="CN86" s="64"/>
      <c r="CO86" s="64"/>
      <c r="CP86" s="64"/>
      <c r="CQ86" s="64"/>
      <c r="CR86" s="64"/>
      <c r="CS86" s="64"/>
      <c r="CT86" s="64"/>
      <c r="CU86" s="64"/>
      <c r="CV86" s="64"/>
      <c r="CW86" s="64"/>
      <c r="CX86" s="64"/>
      <c r="CY86" s="64"/>
      <c r="CZ86" s="64"/>
      <c r="DA86" s="64"/>
      <c r="DB86" s="64"/>
      <c r="DC86" s="64"/>
      <c r="DD86" s="64"/>
      <c r="DE86" s="64"/>
      <c r="DF86" s="64"/>
      <c r="DG86" s="64"/>
      <c r="DH86" s="64"/>
      <c r="DI86" s="64"/>
      <c r="DJ86" s="64"/>
      <c r="DK86" s="64"/>
      <c r="DL86" s="64"/>
      <c r="DM86" s="64"/>
      <c r="DN86" s="64"/>
      <c r="DO86" s="64"/>
      <c r="DP86" s="64"/>
      <c r="DQ86" s="64"/>
      <c r="DR86" s="64"/>
      <c r="DS86" s="64"/>
      <c r="DT86" s="64"/>
      <c r="DU86" s="64"/>
      <c r="DX86" s="64"/>
      <c r="DY86" s="64"/>
      <c r="DZ86" s="64"/>
      <c r="EA86" s="64"/>
      <c r="EB86" s="64"/>
      <c r="EC86" s="64"/>
    </row>
    <row r="87" spans="1:133" x14ac:dyDescent="0.35">
      <c r="A87" s="63" t="s">
        <v>5</v>
      </c>
      <c r="B87" s="63" t="s">
        <v>171</v>
      </c>
      <c r="C87" s="55" t="s">
        <v>255</v>
      </c>
      <c r="E87" s="64">
        <v>49.542900000000003</v>
      </c>
      <c r="F87" s="64">
        <v>-1.4E-3</v>
      </c>
      <c r="G87" s="64">
        <v>34.285899999999998</v>
      </c>
      <c r="H87" s="64">
        <v>5.9630999999999998</v>
      </c>
      <c r="I87" s="64">
        <v>2.5899999999999999E-2</v>
      </c>
      <c r="J87" s="64">
        <v>10.0022</v>
      </c>
      <c r="L87" s="64">
        <v>4.0000000000000002E-4</v>
      </c>
      <c r="M87" s="64">
        <v>2.0000000000000001E-4</v>
      </c>
      <c r="N87" s="64">
        <v>99.808600000000013</v>
      </c>
      <c r="P87" s="64">
        <v>4.9642935150130008</v>
      </c>
      <c r="Q87" s="64">
        <v>-1.0549416178757366E-4</v>
      </c>
      <c r="R87" s="64">
        <v>4.0490292834370134</v>
      </c>
      <c r="S87" s="64">
        <v>0.49969813361897741</v>
      </c>
      <c r="T87" s="64">
        <v>2.1981895766677423E-3</v>
      </c>
      <c r="U87" s="64">
        <v>1.4941139504014507</v>
      </c>
      <c r="V87" s="64">
        <v>-1.1380023362109245E-3</v>
      </c>
      <c r="W87" s="64">
        <v>7.7711714277075314E-5</v>
      </c>
      <c r="X87" s="64">
        <v>2.5566480297742745E-5</v>
      </c>
      <c r="Y87" s="64"/>
      <c r="Z87" s="65">
        <v>12.18</v>
      </c>
      <c r="AA87" s="65">
        <v>0.71</v>
      </c>
      <c r="AB87" s="65">
        <v>5.0199999999999996</v>
      </c>
      <c r="AC87" s="65">
        <v>0.87</v>
      </c>
      <c r="AD87" s="65">
        <v>157</v>
      </c>
      <c r="AE87" s="65">
        <v>14</v>
      </c>
      <c r="AF87" s="65">
        <v>88700</v>
      </c>
      <c r="AG87" s="65">
        <v>3900</v>
      </c>
      <c r="AH87" s="65">
        <v>283000</v>
      </c>
      <c r="AI87" s="65">
        <v>13000</v>
      </c>
      <c r="AJ87" s="65">
        <v>37.200000000000003</v>
      </c>
      <c r="AK87" s="65">
        <v>7.4</v>
      </c>
      <c r="AL87" s="65" t="s">
        <v>44</v>
      </c>
      <c r="AM87" s="65" t="s">
        <v>44</v>
      </c>
      <c r="AN87" s="65">
        <v>600</v>
      </c>
      <c r="AO87" s="65">
        <v>300</v>
      </c>
      <c r="AP87" s="64" t="s">
        <v>44</v>
      </c>
      <c r="AQ87" s="64" t="s">
        <v>44</v>
      </c>
      <c r="AR87" s="63" t="s">
        <v>44</v>
      </c>
      <c r="AS87" s="63" t="s">
        <v>44</v>
      </c>
      <c r="AT87" s="63" t="s">
        <v>44</v>
      </c>
      <c r="AU87" s="63" t="s">
        <v>44</v>
      </c>
      <c r="AV87" s="65" t="s">
        <v>44</v>
      </c>
      <c r="AW87" s="65" t="s">
        <v>44</v>
      </c>
      <c r="AX87" s="65">
        <v>148.80000000000001</v>
      </c>
      <c r="AY87" s="65">
        <v>9</v>
      </c>
      <c r="AZ87" s="65">
        <v>52500</v>
      </c>
      <c r="BA87" s="65">
        <v>2800</v>
      </c>
      <c r="BB87" s="63">
        <v>14.26</v>
      </c>
      <c r="BC87" s="63">
        <v>0.86</v>
      </c>
      <c r="BD87" s="65">
        <v>3.62</v>
      </c>
      <c r="BE87" s="65">
        <v>0.82</v>
      </c>
      <c r="BF87" s="65" t="s">
        <v>44</v>
      </c>
      <c r="BG87" s="65" t="s">
        <v>44</v>
      </c>
      <c r="BH87" s="65">
        <v>36.1</v>
      </c>
      <c r="BI87" s="65">
        <v>3.5</v>
      </c>
      <c r="BJ87" s="65">
        <v>64.7</v>
      </c>
      <c r="BK87" s="65">
        <v>4.5</v>
      </c>
      <c r="BL87" s="63" t="s">
        <v>44</v>
      </c>
      <c r="BM87" s="63" t="s">
        <v>44</v>
      </c>
      <c r="BN87" s="65">
        <v>1.1100000000000001</v>
      </c>
      <c r="BO87" s="65">
        <v>0.14000000000000001</v>
      </c>
      <c r="BP87" s="65" t="s">
        <v>44</v>
      </c>
      <c r="BQ87" s="65" t="s">
        <v>44</v>
      </c>
      <c r="BR87" s="63" t="s">
        <v>44</v>
      </c>
      <c r="BS87" s="63" t="s">
        <v>44</v>
      </c>
      <c r="BT87" s="64" t="s">
        <v>44</v>
      </c>
      <c r="BU87" s="64" t="s">
        <v>44</v>
      </c>
      <c r="BV87" s="64" t="s">
        <v>44</v>
      </c>
      <c r="BW87" s="64" t="s">
        <v>44</v>
      </c>
      <c r="BX87" s="64" t="s">
        <v>44</v>
      </c>
      <c r="BY87" s="64" t="s">
        <v>44</v>
      </c>
      <c r="BZ87" s="64" t="s">
        <v>44</v>
      </c>
      <c r="CA87" s="64" t="s">
        <v>44</v>
      </c>
      <c r="CB87" s="64" t="s">
        <v>44</v>
      </c>
      <c r="CC87" s="64" t="s">
        <v>44</v>
      </c>
      <c r="CD87" s="64" t="s">
        <v>44</v>
      </c>
      <c r="CE87" s="64" t="s">
        <v>44</v>
      </c>
      <c r="CF87" s="64" t="s">
        <v>44</v>
      </c>
      <c r="CG87" s="64" t="s">
        <v>44</v>
      </c>
      <c r="CH87" s="63">
        <v>4.24</v>
      </c>
      <c r="CI87" s="63">
        <v>0.26</v>
      </c>
      <c r="CJ87" s="63" t="s">
        <v>44</v>
      </c>
      <c r="CK87" s="63" t="s">
        <v>44</v>
      </c>
      <c r="CL87" s="64" t="s">
        <v>44</v>
      </c>
      <c r="CM87" s="64" t="s">
        <v>44</v>
      </c>
      <c r="CN87" s="64" t="s">
        <v>44</v>
      </c>
      <c r="CO87" s="64" t="s">
        <v>44</v>
      </c>
      <c r="CP87" s="64" t="s">
        <v>44</v>
      </c>
      <c r="CQ87" s="64" t="s">
        <v>44</v>
      </c>
      <c r="CR87" s="64" t="s">
        <v>44</v>
      </c>
      <c r="CS87" s="64" t="s">
        <v>44</v>
      </c>
      <c r="CT87" s="64" t="s">
        <v>44</v>
      </c>
      <c r="CU87" s="64" t="s">
        <v>44</v>
      </c>
      <c r="CV87" s="64" t="s">
        <v>44</v>
      </c>
      <c r="CW87" s="64" t="s">
        <v>44</v>
      </c>
      <c r="CX87" s="64" t="s">
        <v>44</v>
      </c>
      <c r="CY87" s="64" t="s">
        <v>44</v>
      </c>
      <c r="CZ87" s="64" t="s">
        <v>44</v>
      </c>
      <c r="DA87" s="64" t="s">
        <v>44</v>
      </c>
      <c r="DB87" s="64" t="s">
        <v>44</v>
      </c>
      <c r="DC87" s="64" t="s">
        <v>44</v>
      </c>
      <c r="DD87" s="64" t="s">
        <v>44</v>
      </c>
      <c r="DE87" s="64" t="s">
        <v>44</v>
      </c>
      <c r="DF87" s="64" t="s">
        <v>44</v>
      </c>
      <c r="DG87" s="64" t="s">
        <v>44</v>
      </c>
      <c r="DH87" s="64" t="s">
        <v>44</v>
      </c>
      <c r="DI87" s="64" t="s">
        <v>44</v>
      </c>
      <c r="DJ87" s="64" t="s">
        <v>44</v>
      </c>
      <c r="DK87" s="64" t="s">
        <v>44</v>
      </c>
      <c r="DL87" s="64" t="s">
        <v>44</v>
      </c>
      <c r="DM87" s="64" t="s">
        <v>44</v>
      </c>
      <c r="DN87" s="64" t="s">
        <v>44</v>
      </c>
      <c r="DO87" s="64" t="s">
        <v>44</v>
      </c>
      <c r="DP87" s="64" t="s">
        <v>44</v>
      </c>
      <c r="DQ87" s="64" t="s">
        <v>44</v>
      </c>
      <c r="DR87" s="64" t="s">
        <v>44</v>
      </c>
      <c r="DS87" s="64" t="s">
        <v>44</v>
      </c>
      <c r="DT87" s="64" t="s">
        <v>44</v>
      </c>
      <c r="DU87" s="64" t="s">
        <v>44</v>
      </c>
      <c r="DV87" s="63" t="s">
        <v>44</v>
      </c>
      <c r="DW87" s="63" t="s">
        <v>44</v>
      </c>
      <c r="DX87" s="64" t="s">
        <v>44</v>
      </c>
      <c r="DY87" s="64" t="s">
        <v>44</v>
      </c>
      <c r="DZ87" s="64" t="s">
        <v>44</v>
      </c>
      <c r="EA87" s="64" t="s">
        <v>44</v>
      </c>
      <c r="EB87" s="64" t="s">
        <v>44</v>
      </c>
      <c r="EC87" s="64" t="s">
        <v>44</v>
      </c>
    </row>
    <row r="88" spans="1:133" x14ac:dyDescent="0.35">
      <c r="A88" s="63" t="s">
        <v>5</v>
      </c>
      <c r="B88" s="63" t="s">
        <v>171</v>
      </c>
      <c r="C88" s="55" t="s">
        <v>256</v>
      </c>
      <c r="E88" s="64">
        <v>49.7057</v>
      </c>
      <c r="F88" s="64">
        <v>2.2000000000000001E-3</v>
      </c>
      <c r="G88" s="64">
        <v>34.026299999999999</v>
      </c>
      <c r="H88" s="64">
        <v>6.1891999999999996</v>
      </c>
      <c r="I88" s="64">
        <v>9.1000000000000004E-3</v>
      </c>
      <c r="J88" s="64">
        <v>9.7294</v>
      </c>
      <c r="K88" s="64">
        <v>5.4999999999999997E-3</v>
      </c>
      <c r="L88" s="64">
        <v>1.0800000000000001E-2</v>
      </c>
      <c r="M88" s="64">
        <v>7.1000000000000004E-3</v>
      </c>
      <c r="N88" s="64">
        <v>99.685299999999998</v>
      </c>
      <c r="P88" s="64">
        <v>4.9902103336919756</v>
      </c>
      <c r="Q88" s="64">
        <v>1.6609620164230552E-4</v>
      </c>
      <c r="R88" s="64">
        <v>4.0261200489735733</v>
      </c>
      <c r="S88" s="64">
        <v>0.51964503460988665</v>
      </c>
      <c r="T88" s="64">
        <v>7.7382615121079847E-4</v>
      </c>
      <c r="U88" s="64">
        <v>1.456165962058336</v>
      </c>
      <c r="V88" s="64">
        <v>5.9161150064810958E-4</v>
      </c>
      <c r="W88" s="64">
        <v>2.1022622099818389E-3</v>
      </c>
      <c r="X88" s="64">
        <v>9.093601664974712E-4</v>
      </c>
      <c r="Y88" s="64"/>
      <c r="Z88" s="65">
        <v>13.9</v>
      </c>
      <c r="AA88" s="65">
        <v>1.2</v>
      </c>
      <c r="AB88" s="65">
        <v>5.0999999999999996</v>
      </c>
      <c r="AC88" s="65">
        <v>1</v>
      </c>
      <c r="AD88" s="65">
        <v>145</v>
      </c>
      <c r="AE88" s="65">
        <v>15</v>
      </c>
      <c r="AF88" s="65">
        <v>87800</v>
      </c>
      <c r="AG88" s="65">
        <v>3900</v>
      </c>
      <c r="AH88" s="65">
        <v>285000</v>
      </c>
      <c r="AI88" s="65">
        <v>11000</v>
      </c>
      <c r="AJ88" s="65">
        <v>29.9</v>
      </c>
      <c r="AK88" s="65">
        <v>6.7</v>
      </c>
      <c r="AL88" s="65">
        <v>8</v>
      </c>
      <c r="AM88" s="65">
        <v>1.7</v>
      </c>
      <c r="AN88" s="65" t="s">
        <v>44</v>
      </c>
      <c r="AO88" s="65" t="s">
        <v>44</v>
      </c>
      <c r="AP88" s="64" t="s">
        <v>44</v>
      </c>
      <c r="AQ88" s="64" t="s">
        <v>44</v>
      </c>
      <c r="AR88" s="63">
        <v>1.5</v>
      </c>
      <c r="AS88" s="63">
        <v>0.72</v>
      </c>
      <c r="AT88" s="63" t="s">
        <v>44</v>
      </c>
      <c r="AU88" s="63" t="s">
        <v>44</v>
      </c>
      <c r="AV88" s="65" t="s">
        <v>44</v>
      </c>
      <c r="AW88" s="65" t="s">
        <v>44</v>
      </c>
      <c r="AX88" s="65">
        <v>159</v>
      </c>
      <c r="AY88" s="65">
        <v>11</v>
      </c>
      <c r="AZ88" s="65">
        <v>55800</v>
      </c>
      <c r="BA88" s="65">
        <v>3100</v>
      </c>
      <c r="BB88" s="63">
        <v>12.9</v>
      </c>
      <c r="BC88" s="63">
        <v>0.84</v>
      </c>
      <c r="BD88" s="65">
        <v>7.6</v>
      </c>
      <c r="BE88" s="65">
        <v>1</v>
      </c>
      <c r="BF88" s="65" t="s">
        <v>44</v>
      </c>
      <c r="BG88" s="65" t="s">
        <v>44</v>
      </c>
      <c r="BH88" s="65">
        <v>76</v>
      </c>
      <c r="BI88" s="65">
        <v>28</v>
      </c>
      <c r="BJ88" s="65">
        <v>68.7</v>
      </c>
      <c r="BK88" s="65">
        <v>3.8</v>
      </c>
      <c r="BL88" s="63" t="s">
        <v>44</v>
      </c>
      <c r="BM88" s="63" t="s">
        <v>44</v>
      </c>
      <c r="BN88" s="65">
        <v>1.52</v>
      </c>
      <c r="BO88" s="65">
        <v>0.12</v>
      </c>
      <c r="BP88" s="65" t="s">
        <v>44</v>
      </c>
      <c r="BQ88" s="65" t="s">
        <v>44</v>
      </c>
      <c r="BR88" s="63" t="s">
        <v>44</v>
      </c>
      <c r="BS88" s="63" t="s">
        <v>44</v>
      </c>
      <c r="BT88" s="64" t="s">
        <v>44</v>
      </c>
      <c r="BU88" s="64" t="s">
        <v>44</v>
      </c>
      <c r="BV88" s="64" t="s">
        <v>44</v>
      </c>
      <c r="BW88" s="64" t="s">
        <v>44</v>
      </c>
      <c r="BX88" s="64" t="s">
        <v>44</v>
      </c>
      <c r="BY88" s="64" t="s">
        <v>44</v>
      </c>
      <c r="BZ88" s="64" t="s">
        <v>44</v>
      </c>
      <c r="CA88" s="64" t="s">
        <v>44</v>
      </c>
      <c r="CB88" s="64" t="s">
        <v>44</v>
      </c>
      <c r="CC88" s="64" t="s">
        <v>44</v>
      </c>
      <c r="CD88" s="64" t="s">
        <v>44</v>
      </c>
      <c r="CE88" s="64" t="s">
        <v>44</v>
      </c>
      <c r="CF88" s="64" t="s">
        <v>44</v>
      </c>
      <c r="CG88" s="64" t="s">
        <v>44</v>
      </c>
      <c r="CH88" s="63">
        <v>4.17</v>
      </c>
      <c r="CI88" s="63">
        <v>0.28999999999999998</v>
      </c>
      <c r="CJ88" s="63" t="s">
        <v>44</v>
      </c>
      <c r="CK88" s="63" t="s">
        <v>44</v>
      </c>
      <c r="CL88" s="64" t="s">
        <v>44</v>
      </c>
      <c r="CM88" s="64" t="s">
        <v>44</v>
      </c>
      <c r="CN88" s="64" t="s">
        <v>44</v>
      </c>
      <c r="CO88" s="64" t="s">
        <v>44</v>
      </c>
      <c r="CP88" s="64" t="s">
        <v>44</v>
      </c>
      <c r="CQ88" s="64" t="s">
        <v>44</v>
      </c>
      <c r="CR88" s="64" t="s">
        <v>44</v>
      </c>
      <c r="CS88" s="64" t="s">
        <v>44</v>
      </c>
      <c r="CT88" s="64" t="s">
        <v>44</v>
      </c>
      <c r="CU88" s="64" t="s">
        <v>44</v>
      </c>
      <c r="CV88" s="64" t="s">
        <v>44</v>
      </c>
      <c r="CW88" s="64" t="s">
        <v>44</v>
      </c>
      <c r="CX88" s="64" t="s">
        <v>44</v>
      </c>
      <c r="CY88" s="64" t="s">
        <v>44</v>
      </c>
      <c r="CZ88" s="64" t="s">
        <v>44</v>
      </c>
      <c r="DA88" s="64" t="s">
        <v>44</v>
      </c>
      <c r="DB88" s="64" t="s">
        <v>44</v>
      </c>
      <c r="DC88" s="64" t="s">
        <v>44</v>
      </c>
      <c r="DD88" s="64" t="s">
        <v>44</v>
      </c>
      <c r="DE88" s="64" t="s">
        <v>44</v>
      </c>
      <c r="DF88" s="64" t="s">
        <v>44</v>
      </c>
      <c r="DG88" s="64" t="s">
        <v>44</v>
      </c>
      <c r="DH88" s="64" t="s">
        <v>44</v>
      </c>
      <c r="DI88" s="64" t="s">
        <v>44</v>
      </c>
      <c r="DJ88" s="64" t="s">
        <v>44</v>
      </c>
      <c r="DK88" s="64" t="s">
        <v>44</v>
      </c>
      <c r="DL88" s="64" t="s">
        <v>44</v>
      </c>
      <c r="DM88" s="64" t="s">
        <v>44</v>
      </c>
      <c r="DN88" s="64" t="s">
        <v>44</v>
      </c>
      <c r="DO88" s="64" t="s">
        <v>44</v>
      </c>
      <c r="DP88" s="64" t="s">
        <v>44</v>
      </c>
      <c r="DQ88" s="64" t="s">
        <v>44</v>
      </c>
      <c r="DR88" s="64" t="s">
        <v>44</v>
      </c>
      <c r="DS88" s="64" t="s">
        <v>44</v>
      </c>
      <c r="DT88" s="64" t="s">
        <v>44</v>
      </c>
      <c r="DU88" s="64" t="s">
        <v>44</v>
      </c>
      <c r="DV88" s="63" t="s">
        <v>44</v>
      </c>
      <c r="DW88" s="63" t="s">
        <v>44</v>
      </c>
      <c r="DX88" s="64" t="s">
        <v>44</v>
      </c>
      <c r="DY88" s="64" t="s">
        <v>44</v>
      </c>
      <c r="DZ88" s="64" t="s">
        <v>44</v>
      </c>
      <c r="EA88" s="64" t="s">
        <v>44</v>
      </c>
      <c r="EB88" s="64" t="s">
        <v>44</v>
      </c>
      <c r="EC88" s="64" t="s">
        <v>44</v>
      </c>
    </row>
    <row r="89" spans="1:133" x14ac:dyDescent="0.35">
      <c r="A89" s="63" t="s">
        <v>5</v>
      </c>
      <c r="B89" s="63" t="s">
        <v>171</v>
      </c>
      <c r="C89" s="55" t="s">
        <v>257</v>
      </c>
      <c r="E89" s="64">
        <v>49.575200000000002</v>
      </c>
      <c r="G89" s="64">
        <v>33.854999999999997</v>
      </c>
      <c r="H89" s="64">
        <v>6.0224000000000002</v>
      </c>
      <c r="I89" s="64">
        <v>3.3599999999999998E-2</v>
      </c>
      <c r="J89" s="64">
        <v>9.7798999999999996</v>
      </c>
      <c r="L89" s="64">
        <v>1.15E-2</v>
      </c>
      <c r="M89" s="64">
        <v>3.0000000000000001E-3</v>
      </c>
      <c r="N89" s="64">
        <v>99.256299999999996</v>
      </c>
      <c r="P89" s="64">
        <v>4.9990607169157855</v>
      </c>
      <c r="Q89" s="64">
        <v>-1.1602183518213164E-3</v>
      </c>
      <c r="R89" s="64">
        <v>4.0235193238804161</v>
      </c>
      <c r="S89" s="64">
        <v>0.50787068103829591</v>
      </c>
      <c r="T89" s="64">
        <v>2.8698061852137596E-3</v>
      </c>
      <c r="U89" s="64">
        <v>1.4701799997913505</v>
      </c>
      <c r="V89" s="64">
        <v>-9.7236139398677141E-4</v>
      </c>
      <c r="W89" s="64">
        <v>2.2483931223388322E-3</v>
      </c>
      <c r="X89" s="64">
        <v>3.8593139762622345E-4</v>
      </c>
      <c r="Y89" s="64"/>
      <c r="Z89" s="65">
        <v>12.82</v>
      </c>
      <c r="AA89" s="65">
        <v>0.68</v>
      </c>
      <c r="AB89" s="65">
        <v>5.3</v>
      </c>
      <c r="AC89" s="65">
        <v>1.1000000000000001</v>
      </c>
      <c r="AD89" s="65">
        <v>156</v>
      </c>
      <c r="AE89" s="65">
        <v>14</v>
      </c>
      <c r="AF89" s="65">
        <v>89500</v>
      </c>
      <c r="AG89" s="65">
        <v>4500</v>
      </c>
      <c r="AH89" s="65">
        <v>279000</v>
      </c>
      <c r="AI89" s="65">
        <v>11000</v>
      </c>
      <c r="AJ89" s="65">
        <v>24.5</v>
      </c>
      <c r="AK89" s="65">
        <v>6.9</v>
      </c>
      <c r="AL89" s="65">
        <v>12.4</v>
      </c>
      <c r="AM89" s="65">
        <v>3.6</v>
      </c>
      <c r="AN89" s="65" t="s">
        <v>44</v>
      </c>
      <c r="AO89" s="65" t="s">
        <v>44</v>
      </c>
      <c r="AP89" s="64" t="s">
        <v>44</v>
      </c>
      <c r="AQ89" s="64" t="s">
        <v>44</v>
      </c>
      <c r="AR89" s="63">
        <v>1.65</v>
      </c>
      <c r="AS89" s="63">
        <v>0.78</v>
      </c>
      <c r="AT89" s="63" t="s">
        <v>44</v>
      </c>
      <c r="AU89" s="63" t="s">
        <v>44</v>
      </c>
      <c r="AV89" s="65" t="s">
        <v>44</v>
      </c>
      <c r="AW89" s="65" t="s">
        <v>44</v>
      </c>
      <c r="AX89" s="65">
        <v>149.4</v>
      </c>
      <c r="AY89" s="65">
        <v>9</v>
      </c>
      <c r="AZ89" s="65">
        <v>51400</v>
      </c>
      <c r="BA89" s="65">
        <v>3000</v>
      </c>
      <c r="BB89" s="63">
        <v>12.22</v>
      </c>
      <c r="BC89" s="63">
        <v>0.82</v>
      </c>
      <c r="BD89" s="65">
        <v>6.39</v>
      </c>
      <c r="BE89" s="65">
        <v>0.98</v>
      </c>
      <c r="BF89" s="65" t="s">
        <v>44</v>
      </c>
      <c r="BG89" s="65" t="s">
        <v>44</v>
      </c>
      <c r="BH89" s="65">
        <v>30.5</v>
      </c>
      <c r="BI89" s="65">
        <v>3.3</v>
      </c>
      <c r="BJ89" s="65">
        <v>64.3</v>
      </c>
      <c r="BK89" s="65">
        <v>4.4000000000000004</v>
      </c>
      <c r="BL89" s="63" t="s">
        <v>44</v>
      </c>
      <c r="BM89" s="63" t="s">
        <v>44</v>
      </c>
      <c r="BN89" s="65">
        <v>1.47</v>
      </c>
      <c r="BO89" s="65">
        <v>0.18</v>
      </c>
      <c r="BP89" s="65" t="s">
        <v>44</v>
      </c>
      <c r="BQ89" s="65" t="s">
        <v>44</v>
      </c>
      <c r="BR89" s="63" t="s">
        <v>44</v>
      </c>
      <c r="BS89" s="63" t="s">
        <v>44</v>
      </c>
      <c r="BT89" s="64" t="s">
        <v>44</v>
      </c>
      <c r="BU89" s="64" t="s">
        <v>44</v>
      </c>
      <c r="BV89" s="64" t="s">
        <v>44</v>
      </c>
      <c r="BW89" s="64" t="s">
        <v>44</v>
      </c>
      <c r="BX89" s="64" t="s">
        <v>44</v>
      </c>
      <c r="BY89" s="64" t="s">
        <v>44</v>
      </c>
      <c r="BZ89" s="64" t="s">
        <v>44</v>
      </c>
      <c r="CA89" s="64" t="s">
        <v>44</v>
      </c>
      <c r="CB89" s="64" t="s">
        <v>44</v>
      </c>
      <c r="CC89" s="64" t="s">
        <v>44</v>
      </c>
      <c r="CD89" s="64" t="s">
        <v>44</v>
      </c>
      <c r="CE89" s="64" t="s">
        <v>44</v>
      </c>
      <c r="CF89" s="64" t="s">
        <v>44</v>
      </c>
      <c r="CG89" s="64" t="s">
        <v>44</v>
      </c>
      <c r="CH89" s="63">
        <v>4.18</v>
      </c>
      <c r="CI89" s="63">
        <v>0.23</v>
      </c>
      <c r="CJ89" s="63" t="s">
        <v>44</v>
      </c>
      <c r="CK89" s="63" t="s">
        <v>44</v>
      </c>
      <c r="CL89" s="64" t="s">
        <v>44</v>
      </c>
      <c r="CM89" s="64" t="s">
        <v>44</v>
      </c>
      <c r="CN89" s="64" t="s">
        <v>44</v>
      </c>
      <c r="CO89" s="64" t="s">
        <v>44</v>
      </c>
      <c r="CP89" s="64" t="s">
        <v>44</v>
      </c>
      <c r="CQ89" s="64" t="s">
        <v>44</v>
      </c>
      <c r="CR89" s="64" t="s">
        <v>44</v>
      </c>
      <c r="CS89" s="64" t="s">
        <v>44</v>
      </c>
      <c r="CT89" s="64" t="s">
        <v>44</v>
      </c>
      <c r="CU89" s="64" t="s">
        <v>44</v>
      </c>
      <c r="CV89" s="64" t="s">
        <v>44</v>
      </c>
      <c r="CW89" s="64" t="s">
        <v>44</v>
      </c>
      <c r="CX89" s="64" t="s">
        <v>44</v>
      </c>
      <c r="CY89" s="64" t="s">
        <v>44</v>
      </c>
      <c r="CZ89" s="64" t="s">
        <v>44</v>
      </c>
      <c r="DA89" s="64" t="s">
        <v>44</v>
      </c>
      <c r="DB89" s="64" t="s">
        <v>44</v>
      </c>
      <c r="DC89" s="64" t="s">
        <v>44</v>
      </c>
      <c r="DD89" s="64" t="s">
        <v>44</v>
      </c>
      <c r="DE89" s="64" t="s">
        <v>44</v>
      </c>
      <c r="DF89" s="64" t="s">
        <v>44</v>
      </c>
      <c r="DG89" s="64" t="s">
        <v>44</v>
      </c>
      <c r="DH89" s="64" t="s">
        <v>44</v>
      </c>
      <c r="DI89" s="64" t="s">
        <v>44</v>
      </c>
      <c r="DJ89" s="64" t="s">
        <v>44</v>
      </c>
      <c r="DK89" s="64" t="s">
        <v>44</v>
      </c>
      <c r="DL89" s="64" t="s">
        <v>44</v>
      </c>
      <c r="DM89" s="64" t="s">
        <v>44</v>
      </c>
      <c r="DN89" s="64" t="s">
        <v>44</v>
      </c>
      <c r="DO89" s="64" t="s">
        <v>44</v>
      </c>
      <c r="DP89" s="64" t="s">
        <v>44</v>
      </c>
      <c r="DQ89" s="64" t="s">
        <v>44</v>
      </c>
      <c r="DR89" s="64" t="s">
        <v>44</v>
      </c>
      <c r="DS89" s="64" t="s">
        <v>44</v>
      </c>
      <c r="DT89" s="64" t="s">
        <v>44</v>
      </c>
      <c r="DU89" s="64" t="s">
        <v>44</v>
      </c>
      <c r="DV89" s="63" t="s">
        <v>44</v>
      </c>
      <c r="DW89" s="63" t="s">
        <v>44</v>
      </c>
      <c r="DX89" s="64" t="s">
        <v>44</v>
      </c>
      <c r="DY89" s="64" t="s">
        <v>44</v>
      </c>
      <c r="DZ89" s="64" t="s">
        <v>44</v>
      </c>
      <c r="EA89" s="64" t="s">
        <v>44</v>
      </c>
      <c r="EB89" s="64" t="s">
        <v>44</v>
      </c>
      <c r="EC89" s="64" t="s">
        <v>44</v>
      </c>
    </row>
    <row r="90" spans="1:133" x14ac:dyDescent="0.35">
      <c r="A90" s="63" t="s">
        <v>5</v>
      </c>
      <c r="B90" s="63" t="s">
        <v>171</v>
      </c>
      <c r="C90" s="55" t="s">
        <v>258</v>
      </c>
      <c r="E90" s="64">
        <v>49.495199999999997</v>
      </c>
      <c r="G90" s="64">
        <v>34.100999999999999</v>
      </c>
      <c r="H90" s="64">
        <v>5.9955999999999996</v>
      </c>
      <c r="I90" s="64">
        <v>1.29E-2</v>
      </c>
      <c r="J90" s="64">
        <v>9.8346999999999998</v>
      </c>
      <c r="K90" s="64">
        <v>-1.4E-3</v>
      </c>
      <c r="L90" s="64">
        <v>6.4999999999999997E-3</v>
      </c>
      <c r="M90" s="64">
        <v>2.3E-3</v>
      </c>
      <c r="N90" s="64">
        <v>99.432000000000002</v>
      </c>
      <c r="P90" s="64">
        <v>4.978131526570599</v>
      </c>
      <c r="Q90" s="64">
        <v>-1.1194104632357041E-3</v>
      </c>
      <c r="R90" s="64">
        <v>4.0423111057504499</v>
      </c>
      <c r="S90" s="64">
        <v>0.50430763395835032</v>
      </c>
      <c r="T90" s="64">
        <v>1.098961168282158E-3</v>
      </c>
      <c r="U90" s="64">
        <v>1.4746079113875108</v>
      </c>
      <c r="V90" s="64">
        <v>-1.5086641851139778E-4</v>
      </c>
      <c r="W90" s="64">
        <v>1.2675558710920315E-3</v>
      </c>
      <c r="X90" s="64">
        <v>2.9511823188236647E-4</v>
      </c>
      <c r="Y90" s="64"/>
      <c r="Z90" s="65">
        <v>18.41</v>
      </c>
      <c r="AA90" s="65">
        <v>0.87</v>
      </c>
      <c r="AB90" s="65">
        <v>6.5</v>
      </c>
      <c r="AC90" s="65">
        <v>1</v>
      </c>
      <c r="AD90" s="65">
        <v>215</v>
      </c>
      <c r="AE90" s="65">
        <v>18</v>
      </c>
      <c r="AF90" s="65">
        <v>85300</v>
      </c>
      <c r="AG90" s="65">
        <v>4500</v>
      </c>
      <c r="AH90" s="65">
        <v>277000</v>
      </c>
      <c r="AI90" s="65">
        <v>13000</v>
      </c>
      <c r="AJ90" s="65">
        <v>24.8</v>
      </c>
      <c r="AK90" s="65">
        <v>6</v>
      </c>
      <c r="AL90" s="65">
        <v>125</v>
      </c>
      <c r="AM90" s="65">
        <v>13</v>
      </c>
      <c r="AN90" s="65" t="s">
        <v>44</v>
      </c>
      <c r="AO90" s="65" t="s">
        <v>44</v>
      </c>
      <c r="AP90" s="64" t="s">
        <v>44</v>
      </c>
      <c r="AQ90" s="64" t="s">
        <v>44</v>
      </c>
      <c r="AR90" s="63">
        <v>4.2</v>
      </c>
      <c r="AS90" s="63">
        <v>1.7</v>
      </c>
      <c r="AT90" s="63">
        <v>0.16200000000000001</v>
      </c>
      <c r="AU90" s="63">
        <v>9.0999999999999998E-2</v>
      </c>
      <c r="AV90" s="65" t="s">
        <v>44</v>
      </c>
      <c r="AW90" s="65" t="s">
        <v>44</v>
      </c>
      <c r="AX90" s="65">
        <v>140.5</v>
      </c>
      <c r="AY90" s="65">
        <v>6.7</v>
      </c>
      <c r="AZ90" s="65">
        <v>54100</v>
      </c>
      <c r="BA90" s="65">
        <v>2700</v>
      </c>
      <c r="BB90" s="63">
        <v>17.100000000000001</v>
      </c>
      <c r="BC90" s="63">
        <v>1.2</v>
      </c>
      <c r="BD90" s="65">
        <v>7.9</v>
      </c>
      <c r="BE90" s="65">
        <v>1.4</v>
      </c>
      <c r="BF90" s="65">
        <v>0.75</v>
      </c>
      <c r="BG90" s="65">
        <v>0.48</v>
      </c>
      <c r="BH90" s="65">
        <v>95</v>
      </c>
      <c r="BI90" s="65">
        <v>6.9</v>
      </c>
      <c r="BJ90" s="65">
        <v>62</v>
      </c>
      <c r="BK90" s="65">
        <v>4.4000000000000004</v>
      </c>
      <c r="BL90" s="63" t="s">
        <v>44</v>
      </c>
      <c r="BM90" s="63" t="s">
        <v>44</v>
      </c>
      <c r="BN90" s="65">
        <v>1.64</v>
      </c>
      <c r="BO90" s="65">
        <v>0.2</v>
      </c>
      <c r="BP90" s="65">
        <v>2.38</v>
      </c>
      <c r="BQ90" s="65">
        <v>0.36</v>
      </c>
      <c r="BR90" s="63" t="s">
        <v>44</v>
      </c>
      <c r="BS90" s="63" t="s">
        <v>44</v>
      </c>
      <c r="BT90" s="64" t="s">
        <v>44</v>
      </c>
      <c r="BU90" s="64" t="s">
        <v>44</v>
      </c>
      <c r="BV90" s="64" t="s">
        <v>44</v>
      </c>
      <c r="BW90" s="64" t="s">
        <v>44</v>
      </c>
      <c r="BX90" s="64" t="s">
        <v>44</v>
      </c>
      <c r="BY90" s="64" t="s">
        <v>44</v>
      </c>
      <c r="BZ90" s="64" t="s">
        <v>44</v>
      </c>
      <c r="CA90" s="64" t="s">
        <v>44</v>
      </c>
      <c r="CB90" s="64" t="s">
        <v>44</v>
      </c>
      <c r="CC90" s="64" t="s">
        <v>44</v>
      </c>
      <c r="CD90" s="64" t="s">
        <v>44</v>
      </c>
      <c r="CE90" s="64" t="s">
        <v>44</v>
      </c>
      <c r="CF90" s="64" t="s">
        <v>44</v>
      </c>
      <c r="CG90" s="64" t="s">
        <v>44</v>
      </c>
      <c r="CH90" s="63">
        <v>4.22</v>
      </c>
      <c r="CI90" s="63">
        <v>0.28999999999999998</v>
      </c>
      <c r="CJ90" s="63">
        <v>3.62</v>
      </c>
      <c r="CK90" s="63">
        <v>0.59</v>
      </c>
      <c r="CL90" s="64" t="s">
        <v>44</v>
      </c>
      <c r="CM90" s="64" t="s">
        <v>44</v>
      </c>
      <c r="CN90" s="64" t="s">
        <v>44</v>
      </c>
      <c r="CO90" s="64" t="s">
        <v>44</v>
      </c>
      <c r="CP90" s="64" t="s">
        <v>44</v>
      </c>
      <c r="CQ90" s="64" t="s">
        <v>44</v>
      </c>
      <c r="CR90" s="64" t="s">
        <v>44</v>
      </c>
      <c r="CS90" s="64" t="s">
        <v>44</v>
      </c>
      <c r="CT90" s="64" t="s">
        <v>44</v>
      </c>
      <c r="CU90" s="64" t="s">
        <v>44</v>
      </c>
      <c r="CV90" s="64" t="s">
        <v>44</v>
      </c>
      <c r="CW90" s="64" t="s">
        <v>44</v>
      </c>
      <c r="CX90" s="64" t="s">
        <v>44</v>
      </c>
      <c r="CY90" s="64" t="s">
        <v>44</v>
      </c>
      <c r="CZ90" s="64" t="s">
        <v>44</v>
      </c>
      <c r="DA90" s="64" t="s">
        <v>44</v>
      </c>
      <c r="DB90" s="64" t="s">
        <v>44</v>
      </c>
      <c r="DC90" s="64" t="s">
        <v>44</v>
      </c>
      <c r="DD90" s="64" t="s">
        <v>44</v>
      </c>
      <c r="DE90" s="64" t="s">
        <v>44</v>
      </c>
      <c r="DF90" s="64" t="s">
        <v>44</v>
      </c>
      <c r="DG90" s="64" t="s">
        <v>44</v>
      </c>
      <c r="DH90" s="64" t="s">
        <v>44</v>
      </c>
      <c r="DI90" s="64" t="s">
        <v>44</v>
      </c>
      <c r="DJ90" s="64" t="s">
        <v>44</v>
      </c>
      <c r="DK90" s="64" t="s">
        <v>44</v>
      </c>
      <c r="DL90" s="64" t="s">
        <v>44</v>
      </c>
      <c r="DM90" s="64" t="s">
        <v>44</v>
      </c>
      <c r="DN90" s="64" t="s">
        <v>44</v>
      </c>
      <c r="DO90" s="64" t="s">
        <v>44</v>
      </c>
      <c r="DP90" s="64" t="s">
        <v>44</v>
      </c>
      <c r="DQ90" s="64" t="s">
        <v>44</v>
      </c>
      <c r="DR90" s="64" t="s">
        <v>44</v>
      </c>
      <c r="DS90" s="64" t="s">
        <v>44</v>
      </c>
      <c r="DT90" s="64" t="s">
        <v>44</v>
      </c>
      <c r="DU90" s="64" t="s">
        <v>44</v>
      </c>
      <c r="DV90" s="63">
        <v>0.46500000000000002</v>
      </c>
      <c r="DW90" s="63">
        <v>7.8E-2</v>
      </c>
      <c r="DX90" s="64" t="s">
        <v>44</v>
      </c>
      <c r="DY90" s="64" t="s">
        <v>44</v>
      </c>
      <c r="DZ90" s="64" t="s">
        <v>44</v>
      </c>
      <c r="EA90" s="64" t="s">
        <v>44</v>
      </c>
      <c r="EB90" s="64" t="s">
        <v>44</v>
      </c>
      <c r="EC90" s="64" t="s">
        <v>44</v>
      </c>
    </row>
    <row r="91" spans="1:133" x14ac:dyDescent="0.35">
      <c r="A91" s="63" t="s">
        <v>5</v>
      </c>
      <c r="B91" s="63" t="s">
        <v>171</v>
      </c>
      <c r="C91" s="55" t="s">
        <v>259</v>
      </c>
      <c r="E91" s="64">
        <v>49.286499999999997</v>
      </c>
      <c r="F91" s="64">
        <v>1.5599999999999999E-2</v>
      </c>
      <c r="G91" s="64">
        <v>33.884799999999998</v>
      </c>
      <c r="H91" s="64">
        <v>5.9583000000000004</v>
      </c>
      <c r="I91" s="64">
        <v>4.2599999999999999E-2</v>
      </c>
      <c r="J91" s="64">
        <v>9.8201999999999998</v>
      </c>
      <c r="K91" s="64">
        <v>1.9E-3</v>
      </c>
      <c r="L91" s="64">
        <v>0</v>
      </c>
      <c r="M91" s="64">
        <v>4.1999999999999997E-3</v>
      </c>
      <c r="N91" s="64">
        <v>99.014099999999985</v>
      </c>
      <c r="P91" s="64">
        <v>4.9796261377892179</v>
      </c>
      <c r="Q91" s="64">
        <v>1.1852711698406555E-3</v>
      </c>
      <c r="R91" s="64">
        <v>4.0349022939305055</v>
      </c>
      <c r="S91" s="64">
        <v>0.50344349474957772</v>
      </c>
      <c r="T91" s="64">
        <v>3.6455890547296113E-3</v>
      </c>
      <c r="U91" s="64">
        <v>1.4791126512041426</v>
      </c>
      <c r="V91" s="64">
        <v>2.0567600200563008E-4</v>
      </c>
      <c r="W91" s="64">
        <v>0</v>
      </c>
      <c r="X91" s="64">
        <v>5.4135602000983873E-4</v>
      </c>
      <c r="Y91" s="64"/>
      <c r="Z91" s="65">
        <v>11.16</v>
      </c>
      <c r="AA91" s="65">
        <v>0.71</v>
      </c>
      <c r="AB91" s="65">
        <v>7.8</v>
      </c>
      <c r="AC91" s="65">
        <v>1.3</v>
      </c>
      <c r="AD91" s="65">
        <v>160</v>
      </c>
      <c r="AE91" s="65">
        <v>17</v>
      </c>
      <c r="AF91" s="65">
        <v>90100</v>
      </c>
      <c r="AG91" s="65">
        <v>3200</v>
      </c>
      <c r="AH91" s="65">
        <v>287000</v>
      </c>
      <c r="AI91" s="65">
        <v>14000</v>
      </c>
      <c r="AJ91" s="65">
        <v>24.2</v>
      </c>
      <c r="AK91" s="65">
        <v>7.6</v>
      </c>
      <c r="AL91" s="65">
        <v>5.3</v>
      </c>
      <c r="AM91" s="65">
        <v>1.6</v>
      </c>
      <c r="AN91" s="65" t="s">
        <v>44</v>
      </c>
      <c r="AO91" s="65" t="s">
        <v>44</v>
      </c>
      <c r="AP91" s="64" t="s">
        <v>44</v>
      </c>
      <c r="AQ91" s="64" t="s">
        <v>44</v>
      </c>
      <c r="AR91" s="63">
        <v>1.71</v>
      </c>
      <c r="AS91" s="63">
        <v>0.69</v>
      </c>
      <c r="AT91" s="63">
        <v>0.125</v>
      </c>
      <c r="AU91" s="63">
        <v>9.6000000000000002E-2</v>
      </c>
      <c r="AV91" s="65" t="s">
        <v>44</v>
      </c>
      <c r="AW91" s="65" t="s">
        <v>44</v>
      </c>
      <c r="AX91" s="65">
        <v>152</v>
      </c>
      <c r="AY91" s="65">
        <v>8.9</v>
      </c>
      <c r="AZ91" s="65">
        <v>50400</v>
      </c>
      <c r="BA91" s="65">
        <v>2200</v>
      </c>
      <c r="BB91" s="63">
        <v>14.1</v>
      </c>
      <c r="BC91" s="63">
        <v>0.88</v>
      </c>
      <c r="BD91" s="65">
        <v>7.5</v>
      </c>
      <c r="BE91" s="65">
        <v>1</v>
      </c>
      <c r="BF91" s="65" t="s">
        <v>44</v>
      </c>
      <c r="BG91" s="65" t="s">
        <v>44</v>
      </c>
      <c r="BH91" s="65">
        <v>52.8</v>
      </c>
      <c r="BI91" s="65">
        <v>4.8</v>
      </c>
      <c r="BJ91" s="65">
        <v>60.3</v>
      </c>
      <c r="BK91" s="65">
        <v>2.9</v>
      </c>
      <c r="BL91" s="63" t="s">
        <v>44</v>
      </c>
      <c r="BM91" s="63" t="s">
        <v>44</v>
      </c>
      <c r="BN91" s="65">
        <v>1.24</v>
      </c>
      <c r="BO91" s="65">
        <v>0.14000000000000001</v>
      </c>
      <c r="BP91" s="65" t="s">
        <v>44</v>
      </c>
      <c r="BQ91" s="65" t="s">
        <v>44</v>
      </c>
      <c r="BR91" s="63" t="s">
        <v>44</v>
      </c>
      <c r="BS91" s="63" t="s">
        <v>44</v>
      </c>
      <c r="BT91" s="64" t="s">
        <v>44</v>
      </c>
      <c r="BU91" s="64" t="s">
        <v>44</v>
      </c>
      <c r="BV91" s="64" t="s">
        <v>44</v>
      </c>
      <c r="BW91" s="64" t="s">
        <v>44</v>
      </c>
      <c r="BX91" s="64" t="s">
        <v>44</v>
      </c>
      <c r="BY91" s="64" t="s">
        <v>44</v>
      </c>
      <c r="BZ91" s="64" t="s">
        <v>44</v>
      </c>
      <c r="CA91" s="64" t="s">
        <v>44</v>
      </c>
      <c r="CB91" s="64" t="s">
        <v>44</v>
      </c>
      <c r="CC91" s="64" t="s">
        <v>44</v>
      </c>
      <c r="CD91" s="64" t="s">
        <v>44</v>
      </c>
      <c r="CE91" s="64" t="s">
        <v>44</v>
      </c>
      <c r="CF91" s="64" t="s">
        <v>44</v>
      </c>
      <c r="CG91" s="64" t="s">
        <v>44</v>
      </c>
      <c r="CH91" s="63">
        <v>4.12</v>
      </c>
      <c r="CI91" s="63">
        <v>0.31</v>
      </c>
      <c r="CJ91" s="63" t="s">
        <v>44</v>
      </c>
      <c r="CK91" s="63" t="s">
        <v>44</v>
      </c>
      <c r="CL91" s="64" t="s">
        <v>44</v>
      </c>
      <c r="CM91" s="64" t="s">
        <v>44</v>
      </c>
      <c r="CN91" s="64" t="s">
        <v>44</v>
      </c>
      <c r="CO91" s="64" t="s">
        <v>44</v>
      </c>
      <c r="CP91" s="64" t="s">
        <v>44</v>
      </c>
      <c r="CQ91" s="64" t="s">
        <v>44</v>
      </c>
      <c r="CR91" s="64" t="s">
        <v>44</v>
      </c>
      <c r="CS91" s="64" t="s">
        <v>44</v>
      </c>
      <c r="CT91" s="64" t="s">
        <v>44</v>
      </c>
      <c r="CU91" s="64" t="s">
        <v>44</v>
      </c>
      <c r="CV91" s="64" t="s">
        <v>44</v>
      </c>
      <c r="CW91" s="64" t="s">
        <v>44</v>
      </c>
      <c r="CX91" s="64" t="s">
        <v>44</v>
      </c>
      <c r="CY91" s="64" t="s">
        <v>44</v>
      </c>
      <c r="CZ91" s="64" t="s">
        <v>44</v>
      </c>
      <c r="DA91" s="64" t="s">
        <v>44</v>
      </c>
      <c r="DB91" s="64" t="s">
        <v>44</v>
      </c>
      <c r="DC91" s="64" t="s">
        <v>44</v>
      </c>
      <c r="DD91" s="64" t="s">
        <v>44</v>
      </c>
      <c r="DE91" s="64" t="s">
        <v>44</v>
      </c>
      <c r="DF91" s="64" t="s">
        <v>44</v>
      </c>
      <c r="DG91" s="64" t="s">
        <v>44</v>
      </c>
      <c r="DH91" s="64" t="s">
        <v>44</v>
      </c>
      <c r="DI91" s="64" t="s">
        <v>44</v>
      </c>
      <c r="DJ91" s="64" t="s">
        <v>44</v>
      </c>
      <c r="DK91" s="64" t="s">
        <v>44</v>
      </c>
      <c r="DL91" s="64" t="s">
        <v>44</v>
      </c>
      <c r="DM91" s="64" t="s">
        <v>44</v>
      </c>
      <c r="DN91" s="64" t="s">
        <v>44</v>
      </c>
      <c r="DO91" s="64" t="s">
        <v>44</v>
      </c>
      <c r="DP91" s="64" t="s">
        <v>44</v>
      </c>
      <c r="DQ91" s="64" t="s">
        <v>44</v>
      </c>
      <c r="DR91" s="64" t="s">
        <v>44</v>
      </c>
      <c r="DS91" s="64" t="s">
        <v>44</v>
      </c>
      <c r="DT91" s="64" t="s">
        <v>44</v>
      </c>
      <c r="DU91" s="64" t="s">
        <v>44</v>
      </c>
      <c r="DV91" s="63" t="s">
        <v>44</v>
      </c>
      <c r="DW91" s="63" t="s">
        <v>44</v>
      </c>
      <c r="DX91" s="64" t="s">
        <v>44</v>
      </c>
      <c r="DY91" s="64" t="s">
        <v>44</v>
      </c>
      <c r="DZ91" s="64" t="s">
        <v>44</v>
      </c>
      <c r="EA91" s="64" t="s">
        <v>44</v>
      </c>
      <c r="EB91" s="64" t="s">
        <v>44</v>
      </c>
      <c r="EC91" s="64" t="s">
        <v>44</v>
      </c>
    </row>
    <row r="92" spans="1:133" x14ac:dyDescent="0.35">
      <c r="A92" s="63" t="s">
        <v>5</v>
      </c>
      <c r="B92" s="63" t="s">
        <v>171</v>
      </c>
      <c r="C92" s="55" t="s">
        <v>260</v>
      </c>
      <c r="E92" s="64">
        <v>50.008099999999999</v>
      </c>
      <c r="F92" s="64">
        <v>-3.7000000000000002E-3</v>
      </c>
      <c r="G92" s="64">
        <v>34.355899999999998</v>
      </c>
      <c r="H92" s="64">
        <v>5.7611999999999997</v>
      </c>
      <c r="I92" s="64">
        <v>3.5700000000000003E-2</v>
      </c>
      <c r="J92" s="64">
        <v>9.9291</v>
      </c>
      <c r="K92" s="64">
        <v>6.9999999999999999E-4</v>
      </c>
      <c r="L92" s="64">
        <v>1.84E-2</v>
      </c>
      <c r="M92" s="64">
        <v>5.7999999999999996E-3</v>
      </c>
      <c r="N92" s="64">
        <v>100.1112</v>
      </c>
      <c r="P92" s="64">
        <v>4.9877885865030516</v>
      </c>
      <c r="Q92" s="64">
        <v>-2.7751966975549092E-4</v>
      </c>
      <c r="R92" s="64">
        <v>4.0385768308421754</v>
      </c>
      <c r="S92" s="64">
        <v>0.48055183815526242</v>
      </c>
      <c r="T92" s="64">
        <v>3.0159577418735263E-3</v>
      </c>
      <c r="U92" s="64">
        <v>1.476351355090324</v>
      </c>
      <c r="V92" s="64">
        <v>7.4804372511320629E-5</v>
      </c>
      <c r="W92" s="64">
        <v>3.5582460582223073E-3</v>
      </c>
      <c r="X92" s="64">
        <v>7.3800719723668201E-4</v>
      </c>
      <c r="Y92" s="64"/>
      <c r="Z92" s="65">
        <v>12.63</v>
      </c>
      <c r="AA92" s="65">
        <v>0.97</v>
      </c>
      <c r="AB92" s="65">
        <v>15.2</v>
      </c>
      <c r="AC92" s="65">
        <v>1.8</v>
      </c>
      <c r="AD92" s="65">
        <v>179</v>
      </c>
      <c r="AE92" s="65">
        <v>20</v>
      </c>
      <c r="AF92" s="65">
        <v>94100</v>
      </c>
      <c r="AG92" s="65">
        <v>4600</v>
      </c>
      <c r="AH92" s="65">
        <v>294000</v>
      </c>
      <c r="AI92" s="65">
        <v>13000</v>
      </c>
      <c r="AJ92" s="65">
        <v>36.700000000000003</v>
      </c>
      <c r="AK92" s="65">
        <v>7.3</v>
      </c>
      <c r="AL92" s="65">
        <v>9.3000000000000007</v>
      </c>
      <c r="AM92" s="65">
        <v>1.4</v>
      </c>
      <c r="AN92" s="65">
        <v>680</v>
      </c>
      <c r="AO92" s="65">
        <v>280</v>
      </c>
      <c r="AP92" s="64" t="s">
        <v>44</v>
      </c>
      <c r="AQ92" s="64" t="s">
        <v>44</v>
      </c>
      <c r="AR92" s="63" t="s">
        <v>44</v>
      </c>
      <c r="AS92" s="63" t="s">
        <v>44</v>
      </c>
      <c r="AT92" s="63" t="s">
        <v>44</v>
      </c>
      <c r="AU92" s="63" t="s">
        <v>44</v>
      </c>
      <c r="AV92" s="65" t="s">
        <v>44</v>
      </c>
      <c r="AW92" s="65" t="s">
        <v>44</v>
      </c>
      <c r="AX92" s="65">
        <v>151.69999999999999</v>
      </c>
      <c r="AY92" s="65">
        <v>9.8000000000000007</v>
      </c>
      <c r="AZ92" s="65">
        <v>54400</v>
      </c>
      <c r="BA92" s="65">
        <v>2700</v>
      </c>
      <c r="BB92" s="63">
        <v>17</v>
      </c>
      <c r="BC92" s="63">
        <v>1.1000000000000001</v>
      </c>
      <c r="BD92" s="65">
        <v>7.8</v>
      </c>
      <c r="BE92" s="65">
        <v>1.1000000000000001</v>
      </c>
      <c r="BF92" s="65" t="s">
        <v>44</v>
      </c>
      <c r="BG92" s="65" t="s">
        <v>44</v>
      </c>
      <c r="BH92" s="65">
        <v>57.9</v>
      </c>
      <c r="BI92" s="65">
        <v>5.2</v>
      </c>
      <c r="BJ92" s="65">
        <v>63.2</v>
      </c>
      <c r="BK92" s="65">
        <v>3.6</v>
      </c>
      <c r="BL92" s="63" t="s">
        <v>44</v>
      </c>
      <c r="BM92" s="63" t="s">
        <v>44</v>
      </c>
      <c r="BN92" s="65">
        <v>3.18</v>
      </c>
      <c r="BO92" s="65">
        <v>0.42</v>
      </c>
      <c r="BP92" s="65" t="s">
        <v>44</v>
      </c>
      <c r="BQ92" s="65" t="s">
        <v>44</v>
      </c>
      <c r="BR92" s="63" t="s">
        <v>44</v>
      </c>
      <c r="BS92" s="63" t="s">
        <v>44</v>
      </c>
      <c r="BT92" s="64" t="s">
        <v>44</v>
      </c>
      <c r="BU92" s="64" t="s">
        <v>44</v>
      </c>
      <c r="BV92" s="64" t="s">
        <v>44</v>
      </c>
      <c r="BW92" s="64" t="s">
        <v>44</v>
      </c>
      <c r="BX92" s="64" t="s">
        <v>44</v>
      </c>
      <c r="BY92" s="64" t="s">
        <v>44</v>
      </c>
      <c r="BZ92" s="64" t="s">
        <v>44</v>
      </c>
      <c r="CA92" s="64" t="s">
        <v>44</v>
      </c>
      <c r="CB92" s="64" t="s">
        <v>44</v>
      </c>
      <c r="CC92" s="64" t="s">
        <v>44</v>
      </c>
      <c r="CD92" s="64" t="s">
        <v>44</v>
      </c>
      <c r="CE92" s="64" t="s">
        <v>44</v>
      </c>
      <c r="CF92" s="64" t="s">
        <v>44</v>
      </c>
      <c r="CG92" s="64" t="s">
        <v>44</v>
      </c>
      <c r="CH92" s="63">
        <v>5.43</v>
      </c>
      <c r="CI92" s="63">
        <v>0.41</v>
      </c>
      <c r="CJ92" s="63" t="s">
        <v>44</v>
      </c>
      <c r="CK92" s="63" t="s">
        <v>44</v>
      </c>
      <c r="CL92" s="64" t="s">
        <v>44</v>
      </c>
      <c r="CM92" s="64" t="s">
        <v>44</v>
      </c>
      <c r="CN92" s="64" t="s">
        <v>44</v>
      </c>
      <c r="CO92" s="64" t="s">
        <v>44</v>
      </c>
      <c r="CP92" s="64" t="s">
        <v>44</v>
      </c>
      <c r="CQ92" s="64" t="s">
        <v>44</v>
      </c>
      <c r="CR92" s="64" t="s">
        <v>44</v>
      </c>
      <c r="CS92" s="64" t="s">
        <v>44</v>
      </c>
      <c r="CT92" s="64" t="s">
        <v>44</v>
      </c>
      <c r="CU92" s="64" t="s">
        <v>44</v>
      </c>
      <c r="CV92" s="64" t="s">
        <v>44</v>
      </c>
      <c r="CW92" s="64" t="s">
        <v>44</v>
      </c>
      <c r="CX92" s="64" t="s">
        <v>44</v>
      </c>
      <c r="CY92" s="64" t="s">
        <v>44</v>
      </c>
      <c r="CZ92" s="64" t="s">
        <v>44</v>
      </c>
      <c r="DA92" s="64" t="s">
        <v>44</v>
      </c>
      <c r="DB92" s="64" t="s">
        <v>44</v>
      </c>
      <c r="DC92" s="64" t="s">
        <v>44</v>
      </c>
      <c r="DD92" s="64" t="s">
        <v>44</v>
      </c>
      <c r="DE92" s="64" t="s">
        <v>44</v>
      </c>
      <c r="DF92" s="64" t="s">
        <v>44</v>
      </c>
      <c r="DG92" s="64" t="s">
        <v>44</v>
      </c>
      <c r="DH92" s="64" t="s">
        <v>44</v>
      </c>
      <c r="DI92" s="64" t="s">
        <v>44</v>
      </c>
      <c r="DJ92" s="64" t="s">
        <v>44</v>
      </c>
      <c r="DK92" s="64" t="s">
        <v>44</v>
      </c>
      <c r="DL92" s="64" t="s">
        <v>44</v>
      </c>
      <c r="DM92" s="64" t="s">
        <v>44</v>
      </c>
      <c r="DN92" s="64" t="s">
        <v>44</v>
      </c>
      <c r="DO92" s="64" t="s">
        <v>44</v>
      </c>
      <c r="DP92" s="64" t="s">
        <v>44</v>
      </c>
      <c r="DQ92" s="64" t="s">
        <v>44</v>
      </c>
      <c r="DR92" s="64" t="s">
        <v>44</v>
      </c>
      <c r="DS92" s="64" t="s">
        <v>44</v>
      </c>
      <c r="DT92" s="64" t="s">
        <v>44</v>
      </c>
      <c r="DU92" s="64" t="s">
        <v>44</v>
      </c>
      <c r="DV92" s="63" t="s">
        <v>44</v>
      </c>
      <c r="DW92" s="63" t="s">
        <v>44</v>
      </c>
      <c r="DX92" s="64" t="s">
        <v>44</v>
      </c>
      <c r="DY92" s="64" t="s">
        <v>44</v>
      </c>
      <c r="DZ92" s="64" t="s">
        <v>44</v>
      </c>
      <c r="EA92" s="64" t="s">
        <v>44</v>
      </c>
      <c r="EB92" s="64" t="s">
        <v>44</v>
      </c>
      <c r="EC92" s="64" t="s">
        <v>44</v>
      </c>
    </row>
    <row r="93" spans="1:133" x14ac:dyDescent="0.35">
      <c r="A93" s="63" t="s">
        <v>5</v>
      </c>
      <c r="B93" s="63" t="s">
        <v>171</v>
      </c>
      <c r="C93" s="55" t="s">
        <v>261</v>
      </c>
      <c r="E93" s="64">
        <v>49.631399999999999</v>
      </c>
      <c r="F93" s="64">
        <v>1.1299999999999999E-2</v>
      </c>
      <c r="G93" s="64">
        <v>34.121899999999997</v>
      </c>
      <c r="H93" s="64">
        <v>5.8944999999999999</v>
      </c>
      <c r="I93" s="64">
        <v>1.23E-2</v>
      </c>
      <c r="J93" s="64">
        <v>9.8645999999999994</v>
      </c>
      <c r="K93" s="64">
        <v>6.3E-3</v>
      </c>
      <c r="L93" s="64">
        <v>1.44E-2</v>
      </c>
      <c r="M93" s="64">
        <v>7.6E-3</v>
      </c>
      <c r="N93" s="64">
        <v>99.564299999999974</v>
      </c>
      <c r="P93" s="64">
        <v>4.9840718202866245</v>
      </c>
      <c r="Q93" s="64">
        <v>8.5335664104694881E-4</v>
      </c>
      <c r="R93" s="64">
        <v>4.0385020576997581</v>
      </c>
      <c r="S93" s="64">
        <v>0.49503322235810193</v>
      </c>
      <c r="T93" s="64">
        <v>1.046218103377359E-3</v>
      </c>
      <c r="U93" s="64">
        <v>1.4767922522947838</v>
      </c>
      <c r="V93" s="64">
        <v>6.7784372010910236E-4</v>
      </c>
      <c r="W93" s="64">
        <v>2.8037593132661898E-3</v>
      </c>
      <c r="X93" s="64">
        <v>9.7365764699289422E-4</v>
      </c>
      <c r="Y93" s="64"/>
      <c r="Z93" s="65">
        <v>12.7</v>
      </c>
      <c r="AA93" s="65">
        <v>1</v>
      </c>
      <c r="AB93" s="65">
        <v>13.6</v>
      </c>
      <c r="AC93" s="65">
        <v>2.2999999999999998</v>
      </c>
      <c r="AD93" s="65">
        <v>208</v>
      </c>
      <c r="AE93" s="65">
        <v>22</v>
      </c>
      <c r="AF93" s="65">
        <v>91100</v>
      </c>
      <c r="AG93" s="65">
        <v>5300</v>
      </c>
      <c r="AH93" s="65">
        <v>292000</v>
      </c>
      <c r="AI93" s="65">
        <v>16000</v>
      </c>
      <c r="AJ93" s="65">
        <v>31.6</v>
      </c>
      <c r="AK93" s="65">
        <v>7.2</v>
      </c>
      <c r="AL93" s="65" t="s">
        <v>44</v>
      </c>
      <c r="AM93" s="65" t="s">
        <v>44</v>
      </c>
      <c r="AN93" s="65">
        <v>690</v>
      </c>
      <c r="AO93" s="65">
        <v>300</v>
      </c>
      <c r="AP93" s="64" t="s">
        <v>44</v>
      </c>
      <c r="AQ93" s="64" t="s">
        <v>44</v>
      </c>
      <c r="AR93" s="63" t="s">
        <v>44</v>
      </c>
      <c r="AS93" s="63" t="s">
        <v>44</v>
      </c>
      <c r="AT93" s="63" t="s">
        <v>44</v>
      </c>
      <c r="AU93" s="63" t="s">
        <v>44</v>
      </c>
      <c r="AV93" s="65" t="s">
        <v>44</v>
      </c>
      <c r="AW93" s="65" t="s">
        <v>44</v>
      </c>
      <c r="AX93" s="65">
        <v>144</v>
      </c>
      <c r="AY93" s="65">
        <v>9.9</v>
      </c>
      <c r="AZ93" s="65">
        <v>52500</v>
      </c>
      <c r="BA93" s="65">
        <v>3800</v>
      </c>
      <c r="BB93" s="63">
        <v>14</v>
      </c>
      <c r="BC93" s="63">
        <v>1.1000000000000001</v>
      </c>
      <c r="BD93" s="65">
        <v>5.9</v>
      </c>
      <c r="BE93" s="65">
        <v>1.3</v>
      </c>
      <c r="BF93" s="65" t="s">
        <v>44</v>
      </c>
      <c r="BG93" s="65" t="s">
        <v>44</v>
      </c>
      <c r="BH93" s="65">
        <v>64.7</v>
      </c>
      <c r="BI93" s="65">
        <v>5</v>
      </c>
      <c r="BJ93" s="65">
        <v>59.7</v>
      </c>
      <c r="BK93" s="65">
        <v>4.7</v>
      </c>
      <c r="BL93" s="63" t="s">
        <v>44</v>
      </c>
      <c r="BM93" s="63" t="s">
        <v>44</v>
      </c>
      <c r="BN93" s="65">
        <v>2.91</v>
      </c>
      <c r="BO93" s="65">
        <v>0.28999999999999998</v>
      </c>
      <c r="BP93" s="65" t="s">
        <v>44</v>
      </c>
      <c r="BQ93" s="65" t="s">
        <v>44</v>
      </c>
      <c r="BR93" s="63" t="s">
        <v>44</v>
      </c>
      <c r="BS93" s="63" t="s">
        <v>44</v>
      </c>
      <c r="BT93" s="64" t="s">
        <v>44</v>
      </c>
      <c r="BU93" s="64" t="s">
        <v>44</v>
      </c>
      <c r="BV93" s="64" t="s">
        <v>44</v>
      </c>
      <c r="BW93" s="64" t="s">
        <v>44</v>
      </c>
      <c r="BX93" s="64" t="s">
        <v>44</v>
      </c>
      <c r="BY93" s="64" t="s">
        <v>44</v>
      </c>
      <c r="BZ93" s="64" t="s">
        <v>44</v>
      </c>
      <c r="CA93" s="64" t="s">
        <v>44</v>
      </c>
      <c r="CB93" s="64" t="s">
        <v>44</v>
      </c>
      <c r="CC93" s="64" t="s">
        <v>44</v>
      </c>
      <c r="CD93" s="64" t="s">
        <v>44</v>
      </c>
      <c r="CE93" s="64" t="s">
        <v>44</v>
      </c>
      <c r="CF93" s="64" t="s">
        <v>44</v>
      </c>
      <c r="CG93" s="64" t="s">
        <v>44</v>
      </c>
      <c r="CH93" s="63">
        <v>3.96</v>
      </c>
      <c r="CI93" s="63">
        <v>0.3</v>
      </c>
      <c r="CJ93" s="63" t="s">
        <v>44</v>
      </c>
      <c r="CK93" s="63" t="s">
        <v>44</v>
      </c>
      <c r="CL93" s="64" t="s">
        <v>44</v>
      </c>
      <c r="CM93" s="64" t="s">
        <v>44</v>
      </c>
      <c r="CN93" s="64" t="s">
        <v>44</v>
      </c>
      <c r="CO93" s="64" t="s">
        <v>44</v>
      </c>
      <c r="CP93" s="64" t="s">
        <v>44</v>
      </c>
      <c r="CQ93" s="64" t="s">
        <v>44</v>
      </c>
      <c r="CR93" s="64" t="s">
        <v>44</v>
      </c>
      <c r="CS93" s="64" t="s">
        <v>44</v>
      </c>
      <c r="CT93" s="64" t="s">
        <v>44</v>
      </c>
      <c r="CU93" s="64" t="s">
        <v>44</v>
      </c>
      <c r="CV93" s="64" t="s">
        <v>44</v>
      </c>
      <c r="CW93" s="64" t="s">
        <v>44</v>
      </c>
      <c r="CX93" s="64" t="s">
        <v>44</v>
      </c>
      <c r="CY93" s="64" t="s">
        <v>44</v>
      </c>
      <c r="CZ93" s="64" t="s">
        <v>44</v>
      </c>
      <c r="DA93" s="64" t="s">
        <v>44</v>
      </c>
      <c r="DB93" s="64" t="s">
        <v>44</v>
      </c>
      <c r="DC93" s="64" t="s">
        <v>44</v>
      </c>
      <c r="DD93" s="64" t="s">
        <v>44</v>
      </c>
      <c r="DE93" s="64" t="s">
        <v>44</v>
      </c>
      <c r="DF93" s="64" t="s">
        <v>44</v>
      </c>
      <c r="DG93" s="64" t="s">
        <v>44</v>
      </c>
      <c r="DH93" s="64" t="s">
        <v>44</v>
      </c>
      <c r="DI93" s="64" t="s">
        <v>44</v>
      </c>
      <c r="DJ93" s="64" t="s">
        <v>44</v>
      </c>
      <c r="DK93" s="64" t="s">
        <v>44</v>
      </c>
      <c r="DL93" s="64" t="s">
        <v>44</v>
      </c>
      <c r="DM93" s="64" t="s">
        <v>44</v>
      </c>
      <c r="DN93" s="64" t="s">
        <v>44</v>
      </c>
      <c r="DO93" s="64" t="s">
        <v>44</v>
      </c>
      <c r="DP93" s="64" t="s">
        <v>44</v>
      </c>
      <c r="DQ93" s="64" t="s">
        <v>44</v>
      </c>
      <c r="DR93" s="64" t="s">
        <v>44</v>
      </c>
      <c r="DS93" s="64" t="s">
        <v>44</v>
      </c>
      <c r="DT93" s="64" t="s">
        <v>44</v>
      </c>
      <c r="DU93" s="64" t="s">
        <v>44</v>
      </c>
      <c r="DV93" s="63" t="s">
        <v>44</v>
      </c>
      <c r="DW93" s="63" t="s">
        <v>44</v>
      </c>
      <c r="DX93" s="64" t="s">
        <v>44</v>
      </c>
      <c r="DY93" s="64" t="s">
        <v>44</v>
      </c>
      <c r="DZ93" s="64" t="s">
        <v>44</v>
      </c>
      <c r="EA93" s="64" t="s">
        <v>44</v>
      </c>
      <c r="EB93" s="64" t="s">
        <v>44</v>
      </c>
      <c r="EC93" s="64" t="s">
        <v>44</v>
      </c>
    </row>
    <row r="94" spans="1:133" x14ac:dyDescent="0.35">
      <c r="A94" s="63" t="s">
        <v>5</v>
      </c>
      <c r="B94" s="63" t="s">
        <v>171</v>
      </c>
      <c r="C94" s="55" t="s">
        <v>262</v>
      </c>
      <c r="E94" s="64">
        <v>49.5563</v>
      </c>
      <c r="F94" s="64">
        <v>6.1999999999999998E-3</v>
      </c>
      <c r="G94" s="64">
        <v>34.045000000000002</v>
      </c>
      <c r="H94" s="64">
        <v>6.2301000000000002</v>
      </c>
      <c r="I94" s="64">
        <v>3.2500000000000001E-2</v>
      </c>
      <c r="J94" s="64">
        <v>9.8232999999999997</v>
      </c>
      <c r="K94" s="64">
        <v>1.1999999999999999E-3</v>
      </c>
      <c r="L94" s="64">
        <v>4.4999999999999997E-3</v>
      </c>
      <c r="M94" s="64">
        <v>7.7000000000000002E-3</v>
      </c>
      <c r="N94" s="64">
        <v>99.706800000000001</v>
      </c>
      <c r="P94" s="64">
        <v>4.9768444592585697</v>
      </c>
      <c r="Q94" s="64">
        <v>4.6824295010514485E-4</v>
      </c>
      <c r="R94" s="64">
        <v>4.0296550402879561</v>
      </c>
      <c r="S94" s="64">
        <v>0.52325070274285834</v>
      </c>
      <c r="T94" s="64">
        <v>2.7645720238627497E-3</v>
      </c>
      <c r="U94" s="64">
        <v>1.470702266298175</v>
      </c>
      <c r="V94" s="64">
        <v>1.2912124418245103E-4</v>
      </c>
      <c r="W94" s="64">
        <v>8.7623012361198955E-4</v>
      </c>
      <c r="X94" s="64">
        <v>9.8653123609258268E-4</v>
      </c>
      <c r="Y94" s="64"/>
      <c r="Z94" s="65">
        <v>11.89</v>
      </c>
      <c r="AA94" s="65">
        <v>0.77</v>
      </c>
      <c r="AB94" s="65">
        <v>15.7</v>
      </c>
      <c r="AC94" s="65">
        <v>2.2000000000000002</v>
      </c>
      <c r="AD94" s="65">
        <v>185</v>
      </c>
      <c r="AE94" s="65">
        <v>15</v>
      </c>
      <c r="AF94" s="65">
        <v>89100</v>
      </c>
      <c r="AG94" s="65">
        <v>4100</v>
      </c>
      <c r="AH94" s="65">
        <v>281000</v>
      </c>
      <c r="AI94" s="65">
        <v>9100</v>
      </c>
      <c r="AJ94" s="65">
        <v>32.4</v>
      </c>
      <c r="AK94" s="65">
        <v>8.1</v>
      </c>
      <c r="AL94" s="65">
        <v>8.4</v>
      </c>
      <c r="AM94" s="65">
        <v>1.3</v>
      </c>
      <c r="AN94" s="65">
        <v>670</v>
      </c>
      <c r="AO94" s="65">
        <v>320</v>
      </c>
      <c r="AP94" s="64" t="s">
        <v>44</v>
      </c>
      <c r="AQ94" s="64" t="s">
        <v>44</v>
      </c>
      <c r="AR94" s="63" t="s">
        <v>44</v>
      </c>
      <c r="AS94" s="63" t="s">
        <v>44</v>
      </c>
      <c r="AT94" s="63" t="s">
        <v>44</v>
      </c>
      <c r="AU94" s="63" t="s">
        <v>44</v>
      </c>
      <c r="AV94" s="65" t="s">
        <v>44</v>
      </c>
      <c r="AW94" s="65" t="s">
        <v>44</v>
      </c>
      <c r="AX94" s="65">
        <v>156.9</v>
      </c>
      <c r="AY94" s="65">
        <v>8</v>
      </c>
      <c r="AZ94" s="65">
        <v>53900</v>
      </c>
      <c r="BA94" s="65">
        <v>2200</v>
      </c>
      <c r="BB94" s="63">
        <v>13.15</v>
      </c>
      <c r="BC94" s="63">
        <v>0.72</v>
      </c>
      <c r="BD94" s="65">
        <v>5.4</v>
      </c>
      <c r="BE94" s="65">
        <v>1.1000000000000001</v>
      </c>
      <c r="BF94" s="65" t="s">
        <v>44</v>
      </c>
      <c r="BG94" s="65" t="s">
        <v>44</v>
      </c>
      <c r="BH94" s="65">
        <v>29.4</v>
      </c>
      <c r="BI94" s="65">
        <v>2.6</v>
      </c>
      <c r="BJ94" s="65">
        <v>61</v>
      </c>
      <c r="BK94" s="65">
        <v>4</v>
      </c>
      <c r="BL94" s="63" t="s">
        <v>44</v>
      </c>
      <c r="BM94" s="63" t="s">
        <v>44</v>
      </c>
      <c r="BN94" s="65">
        <v>2.54</v>
      </c>
      <c r="BO94" s="65">
        <v>0.36</v>
      </c>
      <c r="BP94" s="65" t="s">
        <v>44</v>
      </c>
      <c r="BQ94" s="65" t="s">
        <v>44</v>
      </c>
      <c r="BR94" s="63" t="s">
        <v>44</v>
      </c>
      <c r="BS94" s="63" t="s">
        <v>44</v>
      </c>
      <c r="BT94" s="64" t="s">
        <v>44</v>
      </c>
      <c r="BU94" s="64" t="s">
        <v>44</v>
      </c>
      <c r="BV94" s="64" t="s">
        <v>44</v>
      </c>
      <c r="BW94" s="64" t="s">
        <v>44</v>
      </c>
      <c r="BX94" s="64" t="s">
        <v>44</v>
      </c>
      <c r="BY94" s="64" t="s">
        <v>44</v>
      </c>
      <c r="BZ94" s="64" t="s">
        <v>44</v>
      </c>
      <c r="CA94" s="64" t="s">
        <v>44</v>
      </c>
      <c r="CB94" s="64" t="s">
        <v>44</v>
      </c>
      <c r="CC94" s="64" t="s">
        <v>44</v>
      </c>
      <c r="CD94" s="64" t="s">
        <v>44</v>
      </c>
      <c r="CE94" s="64" t="s">
        <v>44</v>
      </c>
      <c r="CF94" s="64" t="s">
        <v>44</v>
      </c>
      <c r="CG94" s="64" t="s">
        <v>44</v>
      </c>
      <c r="CH94" s="63">
        <v>4.72</v>
      </c>
      <c r="CI94" s="63">
        <v>0.32</v>
      </c>
      <c r="CJ94" s="63" t="s">
        <v>44</v>
      </c>
      <c r="CK94" s="63" t="s">
        <v>44</v>
      </c>
      <c r="CL94" s="64" t="s">
        <v>44</v>
      </c>
      <c r="CM94" s="64" t="s">
        <v>44</v>
      </c>
      <c r="CN94" s="64" t="s">
        <v>44</v>
      </c>
      <c r="CO94" s="64" t="s">
        <v>44</v>
      </c>
      <c r="CP94" s="64" t="s">
        <v>44</v>
      </c>
      <c r="CQ94" s="64" t="s">
        <v>44</v>
      </c>
      <c r="CR94" s="64" t="s">
        <v>44</v>
      </c>
      <c r="CS94" s="64" t="s">
        <v>44</v>
      </c>
      <c r="CT94" s="64" t="s">
        <v>44</v>
      </c>
      <c r="CU94" s="64" t="s">
        <v>44</v>
      </c>
      <c r="CV94" s="64" t="s">
        <v>44</v>
      </c>
      <c r="CW94" s="64" t="s">
        <v>44</v>
      </c>
      <c r="CX94" s="64" t="s">
        <v>44</v>
      </c>
      <c r="CY94" s="64" t="s">
        <v>44</v>
      </c>
      <c r="CZ94" s="64" t="s">
        <v>44</v>
      </c>
      <c r="DA94" s="64" t="s">
        <v>44</v>
      </c>
      <c r="DB94" s="64" t="s">
        <v>44</v>
      </c>
      <c r="DC94" s="64" t="s">
        <v>44</v>
      </c>
      <c r="DD94" s="64" t="s">
        <v>44</v>
      </c>
      <c r="DE94" s="64" t="s">
        <v>44</v>
      </c>
      <c r="DF94" s="64" t="s">
        <v>44</v>
      </c>
      <c r="DG94" s="64" t="s">
        <v>44</v>
      </c>
      <c r="DH94" s="64" t="s">
        <v>44</v>
      </c>
      <c r="DI94" s="64" t="s">
        <v>44</v>
      </c>
      <c r="DJ94" s="64" t="s">
        <v>44</v>
      </c>
      <c r="DK94" s="64" t="s">
        <v>44</v>
      </c>
      <c r="DL94" s="64" t="s">
        <v>44</v>
      </c>
      <c r="DM94" s="64" t="s">
        <v>44</v>
      </c>
      <c r="DN94" s="64" t="s">
        <v>44</v>
      </c>
      <c r="DO94" s="64" t="s">
        <v>44</v>
      </c>
      <c r="DP94" s="64" t="s">
        <v>44</v>
      </c>
      <c r="DQ94" s="64" t="s">
        <v>44</v>
      </c>
      <c r="DR94" s="64" t="s">
        <v>44</v>
      </c>
      <c r="DS94" s="64" t="s">
        <v>44</v>
      </c>
      <c r="DT94" s="64" t="s">
        <v>44</v>
      </c>
      <c r="DU94" s="64" t="s">
        <v>44</v>
      </c>
      <c r="DV94" s="63" t="s">
        <v>44</v>
      </c>
      <c r="DW94" s="63" t="s">
        <v>44</v>
      </c>
      <c r="DX94" s="64" t="s">
        <v>44</v>
      </c>
      <c r="DY94" s="64" t="s">
        <v>44</v>
      </c>
      <c r="DZ94" s="64" t="s">
        <v>44</v>
      </c>
      <c r="EA94" s="64" t="s">
        <v>44</v>
      </c>
      <c r="EB94" s="64" t="s">
        <v>44</v>
      </c>
      <c r="EC94" s="64" t="s">
        <v>44</v>
      </c>
    </row>
    <row r="95" spans="1:133" x14ac:dyDescent="0.35">
      <c r="A95" s="63" t="s">
        <v>5</v>
      </c>
      <c r="B95" s="63" t="s">
        <v>171</v>
      </c>
      <c r="C95" s="55" t="s">
        <v>263</v>
      </c>
      <c r="E95" s="64">
        <v>49.080800000000004</v>
      </c>
      <c r="G95" s="64">
        <v>33.715600000000002</v>
      </c>
      <c r="H95" s="64">
        <v>6.9017999999999997</v>
      </c>
      <c r="I95" s="64">
        <v>2.7300000000000001E-2</v>
      </c>
      <c r="J95" s="64">
        <v>9.3033000000000001</v>
      </c>
      <c r="K95" s="64">
        <v>-3.2000000000000002E-3</v>
      </c>
      <c r="L95" s="64">
        <v>3.6200000000000003E-2</v>
      </c>
      <c r="M95" s="64">
        <v>-2.5000000000000001E-3</v>
      </c>
      <c r="N95" s="64">
        <v>99.050899999999984</v>
      </c>
      <c r="P95" s="64">
        <v>4.9802282060844041</v>
      </c>
      <c r="Q95" s="64">
        <v>-6.4097524931275697E-4</v>
      </c>
      <c r="R95" s="64">
        <v>4.0320679288596777</v>
      </c>
      <c r="S95" s="64">
        <v>0.58567891445434339</v>
      </c>
      <c r="T95" s="64">
        <v>2.3463327957018135E-3</v>
      </c>
      <c r="U95" s="64">
        <v>1.4073003509624267</v>
      </c>
      <c r="V95" s="64">
        <v>-3.4789553145338046E-4</v>
      </c>
      <c r="W95" s="64">
        <v>7.1219128075040361E-3</v>
      </c>
      <c r="X95" s="64">
        <v>-3.2362535528849314E-4</v>
      </c>
      <c r="Y95" s="64"/>
      <c r="Z95" s="65">
        <v>18.7</v>
      </c>
      <c r="AA95" s="65">
        <v>1.4</v>
      </c>
      <c r="AB95" s="65">
        <v>15.1</v>
      </c>
      <c r="AC95" s="65">
        <v>2.2000000000000002</v>
      </c>
      <c r="AD95" s="65">
        <v>260</v>
      </c>
      <c r="AE95" s="65">
        <v>19</v>
      </c>
      <c r="AF95" s="65">
        <v>83900</v>
      </c>
      <c r="AG95" s="65">
        <v>3400</v>
      </c>
      <c r="AH95" s="65">
        <v>282000</v>
      </c>
      <c r="AI95" s="65">
        <v>12000</v>
      </c>
      <c r="AJ95" s="65">
        <v>31.9</v>
      </c>
      <c r="AK95" s="65">
        <v>4.7</v>
      </c>
      <c r="AL95" s="65">
        <v>6</v>
      </c>
      <c r="AM95" s="65">
        <v>1.4</v>
      </c>
      <c r="AN95" s="65">
        <v>700</v>
      </c>
      <c r="AO95" s="65">
        <v>380</v>
      </c>
      <c r="AP95" s="64" t="s">
        <v>44</v>
      </c>
      <c r="AQ95" s="64" t="s">
        <v>44</v>
      </c>
      <c r="AR95" s="63">
        <v>2.4</v>
      </c>
      <c r="AS95" s="63">
        <v>1.1000000000000001</v>
      </c>
      <c r="AT95" s="63" t="s">
        <v>44</v>
      </c>
      <c r="AU95" s="63" t="s">
        <v>44</v>
      </c>
      <c r="AV95" s="65" t="s">
        <v>44</v>
      </c>
      <c r="AW95" s="65" t="s">
        <v>44</v>
      </c>
      <c r="AX95" s="65">
        <v>175</v>
      </c>
      <c r="AY95" s="65">
        <v>12</v>
      </c>
      <c r="AZ95" s="65">
        <v>60700</v>
      </c>
      <c r="BA95" s="65">
        <v>3300</v>
      </c>
      <c r="BB95" s="63">
        <v>17.899999999999999</v>
      </c>
      <c r="BC95" s="63">
        <v>1.1000000000000001</v>
      </c>
      <c r="BD95" s="65">
        <v>7.1</v>
      </c>
      <c r="BE95" s="65">
        <v>1.4</v>
      </c>
      <c r="BF95" s="65" t="s">
        <v>44</v>
      </c>
      <c r="BG95" s="65" t="s">
        <v>44</v>
      </c>
      <c r="BH95" s="65">
        <v>108.9</v>
      </c>
      <c r="BI95" s="65">
        <v>9.9</v>
      </c>
      <c r="BJ95" s="65">
        <v>62</v>
      </c>
      <c r="BK95" s="65">
        <v>3.8</v>
      </c>
      <c r="BL95" s="63" t="s">
        <v>44</v>
      </c>
      <c r="BM95" s="63" t="s">
        <v>44</v>
      </c>
      <c r="BN95" s="65">
        <v>3.01</v>
      </c>
      <c r="BO95" s="65">
        <v>0.31</v>
      </c>
      <c r="BP95" s="65" t="s">
        <v>44</v>
      </c>
      <c r="BQ95" s="65" t="s">
        <v>44</v>
      </c>
      <c r="BR95" s="63" t="s">
        <v>44</v>
      </c>
      <c r="BS95" s="63" t="s">
        <v>44</v>
      </c>
      <c r="BT95" s="64" t="s">
        <v>44</v>
      </c>
      <c r="BU95" s="64" t="s">
        <v>44</v>
      </c>
      <c r="BV95" s="64" t="s">
        <v>44</v>
      </c>
      <c r="BW95" s="64" t="s">
        <v>44</v>
      </c>
      <c r="BX95" s="64" t="s">
        <v>44</v>
      </c>
      <c r="BY95" s="64" t="s">
        <v>44</v>
      </c>
      <c r="BZ95" s="64" t="s">
        <v>44</v>
      </c>
      <c r="CA95" s="64" t="s">
        <v>44</v>
      </c>
      <c r="CB95" s="64" t="s">
        <v>44</v>
      </c>
      <c r="CC95" s="64" t="s">
        <v>44</v>
      </c>
      <c r="CD95" s="64" t="s">
        <v>44</v>
      </c>
      <c r="CE95" s="64" t="s">
        <v>44</v>
      </c>
      <c r="CF95" s="64" t="s">
        <v>44</v>
      </c>
      <c r="CG95" s="64" t="s">
        <v>44</v>
      </c>
      <c r="CH95" s="63">
        <v>5.66</v>
      </c>
      <c r="CI95" s="63">
        <v>0.41</v>
      </c>
      <c r="CJ95" s="63" t="s">
        <v>44</v>
      </c>
      <c r="CK95" s="63" t="s">
        <v>44</v>
      </c>
      <c r="CL95" s="64" t="s">
        <v>44</v>
      </c>
      <c r="CM95" s="64" t="s">
        <v>44</v>
      </c>
      <c r="CN95" s="64" t="s">
        <v>44</v>
      </c>
      <c r="CO95" s="64" t="s">
        <v>44</v>
      </c>
      <c r="CP95" s="64" t="s">
        <v>44</v>
      </c>
      <c r="CQ95" s="64" t="s">
        <v>44</v>
      </c>
      <c r="CR95" s="64" t="s">
        <v>44</v>
      </c>
      <c r="CS95" s="64" t="s">
        <v>44</v>
      </c>
      <c r="CT95" s="64" t="s">
        <v>44</v>
      </c>
      <c r="CU95" s="64" t="s">
        <v>44</v>
      </c>
      <c r="CV95" s="64" t="s">
        <v>44</v>
      </c>
      <c r="CW95" s="64" t="s">
        <v>44</v>
      </c>
      <c r="CX95" s="64" t="s">
        <v>44</v>
      </c>
      <c r="CY95" s="64" t="s">
        <v>44</v>
      </c>
      <c r="CZ95" s="64" t="s">
        <v>44</v>
      </c>
      <c r="DA95" s="64" t="s">
        <v>44</v>
      </c>
      <c r="DB95" s="64" t="s">
        <v>44</v>
      </c>
      <c r="DC95" s="64" t="s">
        <v>44</v>
      </c>
      <c r="DD95" s="64" t="s">
        <v>44</v>
      </c>
      <c r="DE95" s="64" t="s">
        <v>44</v>
      </c>
      <c r="DF95" s="64" t="s">
        <v>44</v>
      </c>
      <c r="DG95" s="64" t="s">
        <v>44</v>
      </c>
      <c r="DH95" s="64" t="s">
        <v>44</v>
      </c>
      <c r="DI95" s="64" t="s">
        <v>44</v>
      </c>
      <c r="DJ95" s="64" t="s">
        <v>44</v>
      </c>
      <c r="DK95" s="64" t="s">
        <v>44</v>
      </c>
      <c r="DL95" s="64" t="s">
        <v>44</v>
      </c>
      <c r="DM95" s="64" t="s">
        <v>44</v>
      </c>
      <c r="DN95" s="64" t="s">
        <v>44</v>
      </c>
      <c r="DO95" s="64" t="s">
        <v>44</v>
      </c>
      <c r="DP95" s="64" t="s">
        <v>44</v>
      </c>
      <c r="DQ95" s="64" t="s">
        <v>44</v>
      </c>
      <c r="DR95" s="64" t="s">
        <v>44</v>
      </c>
      <c r="DS95" s="64" t="s">
        <v>44</v>
      </c>
      <c r="DT95" s="64" t="s">
        <v>44</v>
      </c>
      <c r="DU95" s="64" t="s">
        <v>44</v>
      </c>
      <c r="DV95" s="63" t="s">
        <v>44</v>
      </c>
      <c r="DW95" s="63" t="s">
        <v>44</v>
      </c>
      <c r="DX95" s="64" t="s">
        <v>44</v>
      </c>
      <c r="DY95" s="64" t="s">
        <v>44</v>
      </c>
      <c r="DZ95" s="64" t="s">
        <v>44</v>
      </c>
      <c r="EA95" s="64" t="s">
        <v>44</v>
      </c>
      <c r="EB95" s="64" t="s">
        <v>44</v>
      </c>
      <c r="EC95" s="64" t="s">
        <v>44</v>
      </c>
    </row>
    <row r="96" spans="1:133" x14ac:dyDescent="0.35">
      <c r="A96" s="63" t="s">
        <v>5</v>
      </c>
      <c r="B96" s="63" t="s">
        <v>171</v>
      </c>
      <c r="C96" s="55" t="s">
        <v>264</v>
      </c>
      <c r="E96" s="64">
        <v>49.454599999999999</v>
      </c>
      <c r="G96" s="64">
        <v>34.196399999999997</v>
      </c>
      <c r="H96" s="64">
        <v>5.8875000000000002</v>
      </c>
      <c r="I96" s="64">
        <v>2.3E-2</v>
      </c>
      <c r="J96" s="64">
        <v>9.8336000000000006</v>
      </c>
      <c r="K96" s="64">
        <v>1.5100000000000001E-2</v>
      </c>
      <c r="L96" s="64">
        <v>1.8200000000000001E-2</v>
      </c>
      <c r="M96" s="64">
        <v>9.2999999999999992E-3</v>
      </c>
      <c r="N96" s="64">
        <v>99.419399999999996</v>
      </c>
      <c r="P96" s="64">
        <v>4.9747889562967975</v>
      </c>
      <c r="Q96" s="64">
        <v>-1.3843420817781045E-3</v>
      </c>
      <c r="R96" s="64">
        <v>4.0542235604917281</v>
      </c>
      <c r="S96" s="64">
        <v>0.49528878725436404</v>
      </c>
      <c r="T96" s="64">
        <v>1.9596799861777347E-3</v>
      </c>
      <c r="U96" s="64">
        <v>1.474662600832747</v>
      </c>
      <c r="V96" s="64">
        <v>1.6274444619572893E-3</v>
      </c>
      <c r="W96" s="64">
        <v>3.5496850964523517E-3</v>
      </c>
      <c r="X96" s="64">
        <v>1.1934819012013095E-3</v>
      </c>
      <c r="Y96" s="64"/>
      <c r="Z96" s="65">
        <v>20</v>
      </c>
      <c r="AA96" s="65">
        <v>1.3</v>
      </c>
      <c r="AB96" s="65">
        <v>17.2</v>
      </c>
      <c r="AC96" s="65">
        <v>2</v>
      </c>
      <c r="AD96" s="65">
        <v>261</v>
      </c>
      <c r="AE96" s="65">
        <v>19</v>
      </c>
      <c r="AF96" s="65">
        <v>88600</v>
      </c>
      <c r="AG96" s="65">
        <v>4100</v>
      </c>
      <c r="AH96" s="65">
        <v>292000</v>
      </c>
      <c r="AI96" s="65">
        <v>12000</v>
      </c>
      <c r="AJ96" s="65">
        <v>23.6</v>
      </c>
      <c r="AK96" s="65">
        <v>6.2</v>
      </c>
      <c r="AL96" s="65">
        <v>210</v>
      </c>
      <c r="AM96" s="65">
        <v>13</v>
      </c>
      <c r="AN96" s="65" t="s">
        <v>44</v>
      </c>
      <c r="AO96" s="65" t="s">
        <v>44</v>
      </c>
      <c r="AP96" s="64" t="s">
        <v>44</v>
      </c>
      <c r="AQ96" s="64" t="s">
        <v>44</v>
      </c>
      <c r="AR96" s="63" t="s">
        <v>44</v>
      </c>
      <c r="AS96" s="63" t="s">
        <v>44</v>
      </c>
      <c r="AT96" s="63" t="s">
        <v>44</v>
      </c>
      <c r="AU96" s="63" t="s">
        <v>44</v>
      </c>
      <c r="AV96" s="65" t="s">
        <v>44</v>
      </c>
      <c r="AW96" s="65" t="s">
        <v>44</v>
      </c>
      <c r="AX96" s="65">
        <v>135.80000000000001</v>
      </c>
      <c r="AY96" s="65">
        <v>8.6</v>
      </c>
      <c r="AZ96" s="65">
        <v>52500</v>
      </c>
      <c r="BA96" s="65">
        <v>3400</v>
      </c>
      <c r="BB96" s="63">
        <v>15.48</v>
      </c>
      <c r="BC96" s="63">
        <v>0.85</v>
      </c>
      <c r="BD96" s="65">
        <v>7.8</v>
      </c>
      <c r="BE96" s="65">
        <v>1.1000000000000001</v>
      </c>
      <c r="BF96" s="65" t="s">
        <v>44</v>
      </c>
      <c r="BG96" s="65" t="s">
        <v>44</v>
      </c>
      <c r="BH96" s="65">
        <v>55.8</v>
      </c>
      <c r="BI96" s="65">
        <v>4.2</v>
      </c>
      <c r="BJ96" s="65">
        <v>61.8</v>
      </c>
      <c r="BK96" s="65">
        <v>3.7</v>
      </c>
      <c r="BL96" s="63" t="s">
        <v>44</v>
      </c>
      <c r="BM96" s="63" t="s">
        <v>44</v>
      </c>
      <c r="BN96" s="65">
        <v>3.37</v>
      </c>
      <c r="BO96" s="65">
        <v>0.31</v>
      </c>
      <c r="BP96" s="65">
        <v>2.61</v>
      </c>
      <c r="BQ96" s="65">
        <v>0.41</v>
      </c>
      <c r="BR96" s="63" t="s">
        <v>44</v>
      </c>
      <c r="BS96" s="63" t="s">
        <v>44</v>
      </c>
      <c r="BT96" s="64" t="s">
        <v>44</v>
      </c>
      <c r="BU96" s="64" t="s">
        <v>44</v>
      </c>
      <c r="BV96" s="64" t="s">
        <v>44</v>
      </c>
      <c r="BW96" s="64" t="s">
        <v>44</v>
      </c>
      <c r="BX96" s="64" t="s">
        <v>44</v>
      </c>
      <c r="BY96" s="64" t="s">
        <v>44</v>
      </c>
      <c r="BZ96" s="64" t="s">
        <v>44</v>
      </c>
      <c r="CA96" s="64" t="s">
        <v>44</v>
      </c>
      <c r="CB96" s="64" t="s">
        <v>44</v>
      </c>
      <c r="CC96" s="64" t="s">
        <v>44</v>
      </c>
      <c r="CD96" s="64" t="s">
        <v>44</v>
      </c>
      <c r="CE96" s="64" t="s">
        <v>44</v>
      </c>
      <c r="CF96" s="64" t="s">
        <v>44</v>
      </c>
      <c r="CG96" s="64" t="s">
        <v>44</v>
      </c>
      <c r="CH96" s="63">
        <v>5.04</v>
      </c>
      <c r="CI96" s="63">
        <v>0.36</v>
      </c>
      <c r="CJ96" s="63">
        <v>2.82</v>
      </c>
      <c r="CK96" s="63">
        <v>0.43</v>
      </c>
      <c r="CL96" s="64" t="s">
        <v>44</v>
      </c>
      <c r="CM96" s="64" t="s">
        <v>44</v>
      </c>
      <c r="CN96" s="64" t="s">
        <v>44</v>
      </c>
      <c r="CO96" s="64" t="s">
        <v>44</v>
      </c>
      <c r="CP96" s="64" t="s">
        <v>44</v>
      </c>
      <c r="CQ96" s="64" t="s">
        <v>44</v>
      </c>
      <c r="CR96" s="64" t="s">
        <v>44</v>
      </c>
      <c r="CS96" s="64" t="s">
        <v>44</v>
      </c>
      <c r="CT96" s="64" t="s">
        <v>44</v>
      </c>
      <c r="CU96" s="64" t="s">
        <v>44</v>
      </c>
      <c r="CV96" s="64" t="s">
        <v>44</v>
      </c>
      <c r="CW96" s="64" t="s">
        <v>44</v>
      </c>
      <c r="CX96" s="64" t="s">
        <v>44</v>
      </c>
      <c r="CY96" s="64" t="s">
        <v>44</v>
      </c>
      <c r="CZ96" s="64" t="s">
        <v>44</v>
      </c>
      <c r="DA96" s="64" t="s">
        <v>44</v>
      </c>
      <c r="DB96" s="64" t="s">
        <v>44</v>
      </c>
      <c r="DC96" s="64" t="s">
        <v>44</v>
      </c>
      <c r="DD96" s="64" t="s">
        <v>44</v>
      </c>
      <c r="DE96" s="64" t="s">
        <v>44</v>
      </c>
      <c r="DF96" s="64" t="s">
        <v>44</v>
      </c>
      <c r="DG96" s="64" t="s">
        <v>44</v>
      </c>
      <c r="DH96" s="64" t="s">
        <v>44</v>
      </c>
      <c r="DI96" s="64" t="s">
        <v>44</v>
      </c>
      <c r="DJ96" s="64" t="s">
        <v>44</v>
      </c>
      <c r="DK96" s="64" t="s">
        <v>44</v>
      </c>
      <c r="DL96" s="64" t="s">
        <v>44</v>
      </c>
      <c r="DM96" s="64" t="s">
        <v>44</v>
      </c>
      <c r="DN96" s="64" t="s">
        <v>44</v>
      </c>
      <c r="DO96" s="64" t="s">
        <v>44</v>
      </c>
      <c r="DP96" s="64" t="s">
        <v>44</v>
      </c>
      <c r="DQ96" s="64" t="s">
        <v>44</v>
      </c>
      <c r="DR96" s="64" t="s">
        <v>44</v>
      </c>
      <c r="DS96" s="64" t="s">
        <v>44</v>
      </c>
      <c r="DT96" s="64" t="s">
        <v>44</v>
      </c>
      <c r="DU96" s="64" t="s">
        <v>44</v>
      </c>
      <c r="DV96" s="63" t="s">
        <v>44</v>
      </c>
      <c r="DW96" s="63" t="s">
        <v>44</v>
      </c>
      <c r="DX96" s="64" t="s">
        <v>44</v>
      </c>
      <c r="DY96" s="64" t="s">
        <v>44</v>
      </c>
      <c r="DZ96" s="64" t="s">
        <v>44</v>
      </c>
      <c r="EA96" s="64" t="s">
        <v>44</v>
      </c>
      <c r="EB96" s="64" t="s">
        <v>44</v>
      </c>
      <c r="EC96" s="64" t="s">
        <v>44</v>
      </c>
    </row>
    <row r="97" spans="1:133" x14ac:dyDescent="0.35">
      <c r="A97" s="63" t="s">
        <v>5</v>
      </c>
      <c r="B97" s="63" t="s">
        <v>171</v>
      </c>
      <c r="C97" s="55" t="s">
        <v>265</v>
      </c>
      <c r="E97" s="64">
        <v>51.092100000000002</v>
      </c>
      <c r="F97" s="64">
        <v>1E-4</v>
      </c>
      <c r="G97" s="64">
        <v>35.808900000000001</v>
      </c>
      <c r="H97" s="64">
        <v>4.5795000000000003</v>
      </c>
      <c r="I97" s="64">
        <v>1.95E-2</v>
      </c>
      <c r="J97" s="64">
        <v>8.1006</v>
      </c>
      <c r="K97" s="64">
        <v>4.7000000000000002E-3</v>
      </c>
      <c r="L97" s="64">
        <v>2.4400000000000002E-2</v>
      </c>
      <c r="M97" s="64">
        <v>1.49E-2</v>
      </c>
      <c r="N97" s="64">
        <v>99.6447</v>
      </c>
      <c r="P97" s="64">
        <v>5.0709189867198656</v>
      </c>
      <c r="Q97" s="64">
        <v>7.4637533991147667E-6</v>
      </c>
      <c r="R97" s="64">
        <v>4.188738376963606</v>
      </c>
      <c r="S97" s="64">
        <v>0.38011113335116747</v>
      </c>
      <c r="T97" s="64">
        <v>1.6392941285783269E-3</v>
      </c>
      <c r="U97" s="64">
        <v>1.1985668615967728</v>
      </c>
      <c r="V97" s="64">
        <v>4.9979515087543685E-4</v>
      </c>
      <c r="W97" s="64">
        <v>4.6954067101110985E-3</v>
      </c>
      <c r="X97" s="64">
        <v>1.886618583767221E-3</v>
      </c>
      <c r="Y97" s="64"/>
      <c r="Z97" s="65">
        <v>10.23</v>
      </c>
      <c r="AA97" s="65">
        <v>0.69</v>
      </c>
      <c r="AB97" s="65">
        <v>12.5</v>
      </c>
      <c r="AC97" s="65">
        <v>1.6</v>
      </c>
      <c r="AD97" s="65">
        <v>144</v>
      </c>
      <c r="AE97" s="65">
        <v>13</v>
      </c>
      <c r="AF97" s="65">
        <v>92100</v>
      </c>
      <c r="AG97" s="65">
        <v>5200</v>
      </c>
      <c r="AH97" s="65">
        <v>304000</v>
      </c>
      <c r="AI97" s="65">
        <v>16000</v>
      </c>
      <c r="AJ97" s="65">
        <v>40</v>
      </c>
      <c r="AK97" s="65">
        <v>10</v>
      </c>
      <c r="AL97" s="65">
        <v>15.9</v>
      </c>
      <c r="AM97" s="65">
        <v>1.7</v>
      </c>
      <c r="AN97" s="65" t="s">
        <v>44</v>
      </c>
      <c r="AO97" s="65" t="s">
        <v>44</v>
      </c>
      <c r="AP97" s="64" t="s">
        <v>44</v>
      </c>
      <c r="AQ97" s="64" t="s">
        <v>44</v>
      </c>
      <c r="AR97" s="63">
        <v>4.8</v>
      </c>
      <c r="AS97" s="63">
        <v>1.6</v>
      </c>
      <c r="AT97" s="63">
        <v>1.04</v>
      </c>
      <c r="AU97" s="63">
        <v>0.18</v>
      </c>
      <c r="AV97" s="65" t="s">
        <v>44</v>
      </c>
      <c r="AW97" s="65" t="s">
        <v>44</v>
      </c>
      <c r="AX97" s="65">
        <v>142.4</v>
      </c>
      <c r="AY97" s="65">
        <v>9.8000000000000007</v>
      </c>
      <c r="AZ97" s="65">
        <v>52100</v>
      </c>
      <c r="BA97" s="65">
        <v>3500</v>
      </c>
      <c r="BB97" s="63">
        <v>12.1</v>
      </c>
      <c r="BC97" s="63">
        <v>1.1000000000000001</v>
      </c>
      <c r="BD97" s="65">
        <v>5</v>
      </c>
      <c r="BE97" s="65">
        <v>1.4</v>
      </c>
      <c r="BF97" s="65" t="s">
        <v>44</v>
      </c>
      <c r="BG97" s="65" t="s">
        <v>44</v>
      </c>
      <c r="BH97" s="65">
        <v>54</v>
      </c>
      <c r="BI97" s="65">
        <v>9.3000000000000007</v>
      </c>
      <c r="BJ97" s="65">
        <v>62.6</v>
      </c>
      <c r="BK97" s="65">
        <v>4.8</v>
      </c>
      <c r="BL97" s="63" t="s">
        <v>44</v>
      </c>
      <c r="BM97" s="63" t="s">
        <v>44</v>
      </c>
      <c r="BN97" s="65">
        <v>1.81</v>
      </c>
      <c r="BO97" s="65">
        <v>0.19</v>
      </c>
      <c r="BP97" s="65" t="s">
        <v>44</v>
      </c>
      <c r="BQ97" s="65" t="s">
        <v>44</v>
      </c>
      <c r="BR97" s="63" t="s">
        <v>44</v>
      </c>
      <c r="BS97" s="63" t="s">
        <v>44</v>
      </c>
      <c r="BT97" s="64" t="s">
        <v>44</v>
      </c>
      <c r="BU97" s="64" t="s">
        <v>44</v>
      </c>
      <c r="BV97" s="64" t="s">
        <v>44</v>
      </c>
      <c r="BW97" s="64" t="s">
        <v>44</v>
      </c>
      <c r="BX97" s="64" t="s">
        <v>44</v>
      </c>
      <c r="BY97" s="64" t="s">
        <v>44</v>
      </c>
      <c r="BZ97" s="64" t="s">
        <v>44</v>
      </c>
      <c r="CA97" s="64" t="s">
        <v>44</v>
      </c>
      <c r="CB97" s="64" t="s">
        <v>44</v>
      </c>
      <c r="CC97" s="64" t="s">
        <v>44</v>
      </c>
      <c r="CD97" s="64" t="s">
        <v>44</v>
      </c>
      <c r="CE97" s="64" t="s">
        <v>44</v>
      </c>
      <c r="CF97" s="64" t="s">
        <v>44</v>
      </c>
      <c r="CG97" s="64" t="s">
        <v>44</v>
      </c>
      <c r="CH97" s="63">
        <v>3.48</v>
      </c>
      <c r="CI97" s="63">
        <v>0.26</v>
      </c>
      <c r="CJ97" s="63" t="s">
        <v>44</v>
      </c>
      <c r="CK97" s="63" t="s">
        <v>44</v>
      </c>
      <c r="CL97" s="64" t="s">
        <v>44</v>
      </c>
      <c r="CM97" s="64" t="s">
        <v>44</v>
      </c>
      <c r="CN97" s="64" t="s">
        <v>44</v>
      </c>
      <c r="CO97" s="64" t="s">
        <v>44</v>
      </c>
      <c r="CP97" s="64" t="s">
        <v>44</v>
      </c>
      <c r="CQ97" s="64" t="s">
        <v>44</v>
      </c>
      <c r="CR97" s="64" t="s">
        <v>44</v>
      </c>
      <c r="CS97" s="64" t="s">
        <v>44</v>
      </c>
      <c r="CT97" s="64" t="s">
        <v>44</v>
      </c>
      <c r="CU97" s="64" t="s">
        <v>44</v>
      </c>
      <c r="CV97" s="64" t="s">
        <v>44</v>
      </c>
      <c r="CW97" s="64" t="s">
        <v>44</v>
      </c>
      <c r="CX97" s="64" t="s">
        <v>44</v>
      </c>
      <c r="CY97" s="64" t="s">
        <v>44</v>
      </c>
      <c r="CZ97" s="64" t="s">
        <v>44</v>
      </c>
      <c r="DA97" s="64" t="s">
        <v>44</v>
      </c>
      <c r="DB97" s="64" t="s">
        <v>44</v>
      </c>
      <c r="DC97" s="64" t="s">
        <v>44</v>
      </c>
      <c r="DD97" s="64" t="s">
        <v>44</v>
      </c>
      <c r="DE97" s="64" t="s">
        <v>44</v>
      </c>
      <c r="DF97" s="64" t="s">
        <v>44</v>
      </c>
      <c r="DG97" s="64" t="s">
        <v>44</v>
      </c>
      <c r="DH97" s="64" t="s">
        <v>44</v>
      </c>
      <c r="DI97" s="64" t="s">
        <v>44</v>
      </c>
      <c r="DJ97" s="64" t="s">
        <v>44</v>
      </c>
      <c r="DK97" s="64" t="s">
        <v>44</v>
      </c>
      <c r="DL97" s="64" t="s">
        <v>44</v>
      </c>
      <c r="DM97" s="64" t="s">
        <v>44</v>
      </c>
      <c r="DN97" s="64" t="s">
        <v>44</v>
      </c>
      <c r="DO97" s="64" t="s">
        <v>44</v>
      </c>
      <c r="DP97" s="64" t="s">
        <v>44</v>
      </c>
      <c r="DQ97" s="64" t="s">
        <v>44</v>
      </c>
      <c r="DR97" s="64" t="s">
        <v>44</v>
      </c>
      <c r="DS97" s="64" t="s">
        <v>44</v>
      </c>
      <c r="DT97" s="64" t="s">
        <v>44</v>
      </c>
      <c r="DU97" s="64" t="s">
        <v>44</v>
      </c>
      <c r="DV97" s="63" t="s">
        <v>44</v>
      </c>
      <c r="DW97" s="63" t="s">
        <v>44</v>
      </c>
      <c r="DX97" s="64" t="s">
        <v>44</v>
      </c>
      <c r="DY97" s="64" t="s">
        <v>44</v>
      </c>
      <c r="DZ97" s="64" t="s">
        <v>44</v>
      </c>
      <c r="EA97" s="64" t="s">
        <v>44</v>
      </c>
      <c r="EB97" s="64" t="s">
        <v>44</v>
      </c>
      <c r="EC97" s="64" t="s">
        <v>44</v>
      </c>
    </row>
    <row r="98" spans="1:133" x14ac:dyDescent="0.35">
      <c r="A98" s="63" t="s">
        <v>5</v>
      </c>
      <c r="B98" s="63" t="s">
        <v>171</v>
      </c>
      <c r="C98" s="55" t="s">
        <v>266</v>
      </c>
      <c r="E98" s="64">
        <v>49.011800000000001</v>
      </c>
      <c r="F98" s="64">
        <v>5.9999999999999995E-4</v>
      </c>
      <c r="G98" s="64">
        <v>33.928699999999999</v>
      </c>
      <c r="H98" s="64">
        <v>6.3185000000000002</v>
      </c>
      <c r="I98" s="64">
        <v>7.3000000000000001E-3</v>
      </c>
      <c r="J98" s="64">
        <v>9.6495999999999995</v>
      </c>
      <c r="K98" s="64">
        <v>1.4500000000000001E-2</v>
      </c>
      <c r="L98" s="64">
        <v>1.6299999999999999E-2</v>
      </c>
      <c r="M98" s="64">
        <v>5.1000000000000004E-3</v>
      </c>
      <c r="N98" s="64">
        <v>98.952400000000011</v>
      </c>
      <c r="P98" s="64">
        <v>4.9655011095937285</v>
      </c>
      <c r="Q98" s="64">
        <v>4.5712823232900711E-5</v>
      </c>
      <c r="R98" s="64">
        <v>4.0512494681382485</v>
      </c>
      <c r="S98" s="64">
        <v>0.53534780765259016</v>
      </c>
      <c r="T98" s="64">
        <v>6.2643302317072242E-4</v>
      </c>
      <c r="U98" s="64">
        <v>1.4574172359592747</v>
      </c>
      <c r="V98" s="64">
        <v>1.5739527632057666E-3</v>
      </c>
      <c r="W98" s="64">
        <v>3.2018464901685676E-3</v>
      </c>
      <c r="X98" s="64">
        <v>6.5917014265723264E-4</v>
      </c>
      <c r="Y98" s="64"/>
      <c r="Z98" s="65">
        <v>16.3</v>
      </c>
      <c r="AA98" s="65">
        <v>1.5</v>
      </c>
      <c r="AB98" s="65">
        <v>23.6</v>
      </c>
      <c r="AC98" s="65">
        <v>2.4</v>
      </c>
      <c r="AD98" s="65">
        <v>299</v>
      </c>
      <c r="AE98" s="65">
        <v>27</v>
      </c>
      <c r="AF98" s="65">
        <v>86600</v>
      </c>
      <c r="AG98" s="65">
        <v>3600</v>
      </c>
      <c r="AH98" s="65">
        <v>287000</v>
      </c>
      <c r="AI98" s="65">
        <v>13000</v>
      </c>
      <c r="AJ98" s="65">
        <v>29.6</v>
      </c>
      <c r="AK98" s="65">
        <v>8.6999999999999993</v>
      </c>
      <c r="AL98" s="65">
        <v>174</v>
      </c>
      <c r="AM98" s="65">
        <v>63</v>
      </c>
      <c r="AN98" s="65" t="s">
        <v>44</v>
      </c>
      <c r="AO98" s="65" t="s">
        <v>44</v>
      </c>
      <c r="AP98" s="64" t="s">
        <v>44</v>
      </c>
      <c r="AQ98" s="64" t="s">
        <v>44</v>
      </c>
      <c r="AR98" s="63">
        <v>2</v>
      </c>
      <c r="AS98" s="63">
        <v>1.1000000000000001</v>
      </c>
      <c r="AT98" s="63">
        <v>0.63</v>
      </c>
      <c r="AU98" s="63">
        <v>0.15</v>
      </c>
      <c r="AV98" s="65" t="s">
        <v>44</v>
      </c>
      <c r="AW98" s="65" t="s">
        <v>44</v>
      </c>
      <c r="AX98" s="65">
        <v>216</v>
      </c>
      <c r="AY98" s="65">
        <v>12</v>
      </c>
      <c r="AZ98" s="65">
        <v>59700</v>
      </c>
      <c r="BA98" s="65">
        <v>3500</v>
      </c>
      <c r="BB98" s="63">
        <v>10.1</v>
      </c>
      <c r="BC98" s="63">
        <v>0.74</v>
      </c>
      <c r="BD98" s="65">
        <v>3.25</v>
      </c>
      <c r="BE98" s="65">
        <v>0.83</v>
      </c>
      <c r="BF98" s="65" t="s">
        <v>44</v>
      </c>
      <c r="BG98" s="65" t="s">
        <v>44</v>
      </c>
      <c r="BH98" s="65">
        <v>76.8</v>
      </c>
      <c r="BI98" s="65">
        <v>6.2</v>
      </c>
      <c r="BJ98" s="65">
        <v>70.400000000000006</v>
      </c>
      <c r="BK98" s="65">
        <v>4.4000000000000004</v>
      </c>
      <c r="BL98" s="63" t="s">
        <v>44</v>
      </c>
      <c r="BM98" s="63" t="s">
        <v>44</v>
      </c>
      <c r="BN98" s="65">
        <v>3.81</v>
      </c>
      <c r="BO98" s="65">
        <v>0.69</v>
      </c>
      <c r="BP98" s="65">
        <v>2.08</v>
      </c>
      <c r="BQ98" s="65">
        <v>0.7</v>
      </c>
      <c r="BR98" s="63" t="s">
        <v>44</v>
      </c>
      <c r="BS98" s="63" t="s">
        <v>44</v>
      </c>
      <c r="BT98" s="64" t="s">
        <v>44</v>
      </c>
      <c r="BU98" s="64" t="s">
        <v>44</v>
      </c>
      <c r="BV98" s="64" t="s">
        <v>44</v>
      </c>
      <c r="BW98" s="64" t="s">
        <v>44</v>
      </c>
      <c r="BX98" s="64" t="s">
        <v>44</v>
      </c>
      <c r="BY98" s="64" t="s">
        <v>44</v>
      </c>
      <c r="BZ98" s="64" t="s">
        <v>44</v>
      </c>
      <c r="CA98" s="64" t="s">
        <v>44</v>
      </c>
      <c r="CB98" s="64" t="s">
        <v>44</v>
      </c>
      <c r="CC98" s="64" t="s">
        <v>44</v>
      </c>
      <c r="CD98" s="64" t="s">
        <v>44</v>
      </c>
      <c r="CE98" s="64" t="s">
        <v>44</v>
      </c>
      <c r="CF98" s="64" t="s">
        <v>44</v>
      </c>
      <c r="CG98" s="64" t="s">
        <v>44</v>
      </c>
      <c r="CH98" s="63">
        <v>3.45</v>
      </c>
      <c r="CI98" s="63">
        <v>0.24</v>
      </c>
      <c r="CJ98" s="63">
        <v>1.17</v>
      </c>
      <c r="CK98" s="63">
        <v>0.45</v>
      </c>
      <c r="CL98" s="64" t="s">
        <v>44</v>
      </c>
      <c r="CM98" s="64" t="s">
        <v>44</v>
      </c>
      <c r="CN98" s="64" t="s">
        <v>44</v>
      </c>
      <c r="CO98" s="64" t="s">
        <v>44</v>
      </c>
      <c r="CP98" s="64" t="s">
        <v>44</v>
      </c>
      <c r="CQ98" s="64" t="s">
        <v>44</v>
      </c>
      <c r="CR98" s="64" t="s">
        <v>44</v>
      </c>
      <c r="CS98" s="64" t="s">
        <v>44</v>
      </c>
      <c r="CT98" s="64" t="s">
        <v>44</v>
      </c>
      <c r="CU98" s="64" t="s">
        <v>44</v>
      </c>
      <c r="CV98" s="64" t="s">
        <v>44</v>
      </c>
      <c r="CW98" s="64" t="s">
        <v>44</v>
      </c>
      <c r="CX98" s="64" t="s">
        <v>44</v>
      </c>
      <c r="CY98" s="64" t="s">
        <v>44</v>
      </c>
      <c r="CZ98" s="64" t="s">
        <v>44</v>
      </c>
      <c r="DA98" s="64" t="s">
        <v>44</v>
      </c>
      <c r="DB98" s="64" t="s">
        <v>44</v>
      </c>
      <c r="DC98" s="64" t="s">
        <v>44</v>
      </c>
      <c r="DD98" s="64" t="s">
        <v>44</v>
      </c>
      <c r="DE98" s="64" t="s">
        <v>44</v>
      </c>
      <c r="DF98" s="64" t="s">
        <v>44</v>
      </c>
      <c r="DG98" s="64" t="s">
        <v>44</v>
      </c>
      <c r="DH98" s="64" t="s">
        <v>44</v>
      </c>
      <c r="DI98" s="64" t="s">
        <v>44</v>
      </c>
      <c r="DJ98" s="64" t="s">
        <v>44</v>
      </c>
      <c r="DK98" s="64" t="s">
        <v>44</v>
      </c>
      <c r="DL98" s="64" t="s">
        <v>44</v>
      </c>
      <c r="DM98" s="64" t="s">
        <v>44</v>
      </c>
      <c r="DN98" s="64" t="s">
        <v>44</v>
      </c>
      <c r="DO98" s="64" t="s">
        <v>44</v>
      </c>
      <c r="DP98" s="64" t="s">
        <v>44</v>
      </c>
      <c r="DQ98" s="64" t="s">
        <v>44</v>
      </c>
      <c r="DR98" s="64" t="s">
        <v>44</v>
      </c>
      <c r="DS98" s="64" t="s">
        <v>44</v>
      </c>
      <c r="DT98" s="64" t="s">
        <v>44</v>
      </c>
      <c r="DU98" s="64" t="s">
        <v>44</v>
      </c>
      <c r="DV98" s="63" t="s">
        <v>44</v>
      </c>
      <c r="DW98" s="63" t="s">
        <v>44</v>
      </c>
      <c r="DX98" s="64" t="s">
        <v>44</v>
      </c>
      <c r="DY98" s="64" t="s">
        <v>44</v>
      </c>
      <c r="DZ98" s="64" t="s">
        <v>44</v>
      </c>
      <c r="EA98" s="64" t="s">
        <v>44</v>
      </c>
      <c r="EB98" s="64" t="s">
        <v>44</v>
      </c>
      <c r="EC98" s="64" t="s">
        <v>44</v>
      </c>
    </row>
    <row r="99" spans="1:133" x14ac:dyDescent="0.35">
      <c r="A99" s="63" t="s">
        <v>5</v>
      </c>
      <c r="B99" s="63" t="s">
        <v>171</v>
      </c>
      <c r="C99" s="55" t="s">
        <v>267</v>
      </c>
      <c r="E99" s="64">
        <v>49.212400000000002</v>
      </c>
      <c r="F99" s="64">
        <v>2.0000000000000001E-4</v>
      </c>
      <c r="G99" s="64">
        <v>34.369999999999997</v>
      </c>
      <c r="H99" s="64">
        <v>5.9869000000000003</v>
      </c>
      <c r="I99" s="64">
        <v>2.7799999999999998E-2</v>
      </c>
      <c r="J99" s="64">
        <v>9.9994999999999994</v>
      </c>
      <c r="K99" s="64">
        <v>-5.9999999999999995E-4</v>
      </c>
      <c r="L99" s="64">
        <v>1.8700000000000001E-2</v>
      </c>
      <c r="M99" s="64">
        <v>3.5999999999999999E-3</v>
      </c>
      <c r="N99" s="64">
        <v>99.618499999999997</v>
      </c>
      <c r="Y99" s="64"/>
      <c r="Z99" s="65">
        <v>18</v>
      </c>
      <c r="AA99" s="65">
        <v>1.6</v>
      </c>
      <c r="AB99" s="65">
        <v>19.600000000000001</v>
      </c>
      <c r="AC99" s="65">
        <v>2.8</v>
      </c>
      <c r="AD99" s="65">
        <v>282</v>
      </c>
      <c r="AE99" s="65">
        <v>20</v>
      </c>
      <c r="AF99" s="65">
        <v>91200</v>
      </c>
      <c r="AG99" s="65">
        <v>3800</v>
      </c>
      <c r="AH99" s="65">
        <v>286000</v>
      </c>
      <c r="AI99" s="65">
        <v>14000</v>
      </c>
      <c r="AJ99" s="65">
        <v>30</v>
      </c>
      <c r="AK99" s="65">
        <v>10</v>
      </c>
      <c r="AL99" s="65">
        <v>12.3</v>
      </c>
      <c r="AM99" s="65">
        <v>2.2999999999999998</v>
      </c>
      <c r="AN99" s="65" t="s">
        <v>44</v>
      </c>
      <c r="AO99" s="65" t="s">
        <v>44</v>
      </c>
      <c r="AP99" s="64" t="s">
        <v>44</v>
      </c>
      <c r="AQ99" s="64" t="s">
        <v>44</v>
      </c>
      <c r="AR99" s="63">
        <v>4.5</v>
      </c>
      <c r="AS99" s="63">
        <v>1.7</v>
      </c>
      <c r="AT99" s="63">
        <v>0.7</v>
      </c>
      <c r="AU99" s="63">
        <v>0.18</v>
      </c>
      <c r="AV99" s="65" t="s">
        <v>44</v>
      </c>
      <c r="AW99" s="65" t="s">
        <v>44</v>
      </c>
      <c r="AX99" s="65">
        <v>174.5</v>
      </c>
      <c r="AY99" s="65">
        <v>9.6999999999999993</v>
      </c>
      <c r="AZ99" s="65">
        <v>56100</v>
      </c>
      <c r="BA99" s="65">
        <v>3200</v>
      </c>
      <c r="BB99" s="63">
        <v>12.15</v>
      </c>
      <c r="BC99" s="63">
        <v>0.82</v>
      </c>
      <c r="BD99" s="65">
        <v>5.6</v>
      </c>
      <c r="BE99" s="65">
        <v>1.3</v>
      </c>
      <c r="BF99" s="65" t="s">
        <v>44</v>
      </c>
      <c r="BG99" s="65" t="s">
        <v>44</v>
      </c>
      <c r="BH99" s="65">
        <v>106.1</v>
      </c>
      <c r="BI99" s="65">
        <v>7.2</v>
      </c>
      <c r="BJ99" s="65">
        <v>69.7</v>
      </c>
      <c r="BK99" s="65">
        <v>5.3</v>
      </c>
      <c r="BL99" s="63" t="s">
        <v>44</v>
      </c>
      <c r="BM99" s="63" t="s">
        <v>44</v>
      </c>
      <c r="BN99" s="65">
        <v>3.85</v>
      </c>
      <c r="BO99" s="65">
        <v>0.4</v>
      </c>
      <c r="BP99" s="65" t="s">
        <v>44</v>
      </c>
      <c r="BQ99" s="65" t="s">
        <v>44</v>
      </c>
      <c r="BR99" s="63" t="s">
        <v>44</v>
      </c>
      <c r="BS99" s="63" t="s">
        <v>44</v>
      </c>
      <c r="BT99" s="64" t="s">
        <v>44</v>
      </c>
      <c r="BU99" s="64" t="s">
        <v>44</v>
      </c>
      <c r="BV99" s="64" t="s">
        <v>44</v>
      </c>
      <c r="BW99" s="64" t="s">
        <v>44</v>
      </c>
      <c r="BX99" s="64" t="s">
        <v>44</v>
      </c>
      <c r="BY99" s="64" t="s">
        <v>44</v>
      </c>
      <c r="BZ99" s="64" t="s">
        <v>44</v>
      </c>
      <c r="CA99" s="64" t="s">
        <v>44</v>
      </c>
      <c r="CB99" s="64" t="s">
        <v>44</v>
      </c>
      <c r="CC99" s="64" t="s">
        <v>44</v>
      </c>
      <c r="CD99" s="64" t="s">
        <v>44</v>
      </c>
      <c r="CE99" s="64" t="s">
        <v>44</v>
      </c>
      <c r="CF99" s="64" t="s">
        <v>44</v>
      </c>
      <c r="CG99" s="64" t="s">
        <v>44</v>
      </c>
      <c r="CH99" s="63">
        <v>4.32</v>
      </c>
      <c r="CI99" s="63">
        <v>0.27</v>
      </c>
      <c r="CJ99" s="63" t="s">
        <v>44</v>
      </c>
      <c r="CK99" s="63" t="s">
        <v>44</v>
      </c>
      <c r="CL99" s="64" t="s">
        <v>44</v>
      </c>
      <c r="CM99" s="64" t="s">
        <v>44</v>
      </c>
      <c r="CN99" s="64" t="s">
        <v>44</v>
      </c>
      <c r="CO99" s="64" t="s">
        <v>44</v>
      </c>
      <c r="CP99" s="64" t="s">
        <v>44</v>
      </c>
      <c r="CQ99" s="64" t="s">
        <v>44</v>
      </c>
      <c r="CR99" s="64" t="s">
        <v>44</v>
      </c>
      <c r="CS99" s="64" t="s">
        <v>44</v>
      </c>
      <c r="CT99" s="64" t="s">
        <v>44</v>
      </c>
      <c r="CU99" s="64" t="s">
        <v>44</v>
      </c>
      <c r="CV99" s="64" t="s">
        <v>44</v>
      </c>
      <c r="CW99" s="64" t="s">
        <v>44</v>
      </c>
      <c r="CX99" s="64" t="s">
        <v>44</v>
      </c>
      <c r="CY99" s="64" t="s">
        <v>44</v>
      </c>
      <c r="CZ99" s="64" t="s">
        <v>44</v>
      </c>
      <c r="DA99" s="64" t="s">
        <v>44</v>
      </c>
      <c r="DB99" s="64" t="s">
        <v>44</v>
      </c>
      <c r="DC99" s="64" t="s">
        <v>44</v>
      </c>
      <c r="DD99" s="64" t="s">
        <v>44</v>
      </c>
      <c r="DE99" s="64" t="s">
        <v>44</v>
      </c>
      <c r="DF99" s="64" t="s">
        <v>44</v>
      </c>
      <c r="DG99" s="64" t="s">
        <v>44</v>
      </c>
      <c r="DH99" s="64" t="s">
        <v>44</v>
      </c>
      <c r="DI99" s="64" t="s">
        <v>44</v>
      </c>
      <c r="DJ99" s="64" t="s">
        <v>44</v>
      </c>
      <c r="DK99" s="64" t="s">
        <v>44</v>
      </c>
      <c r="DL99" s="64" t="s">
        <v>44</v>
      </c>
      <c r="DM99" s="64" t="s">
        <v>44</v>
      </c>
      <c r="DN99" s="64" t="s">
        <v>44</v>
      </c>
      <c r="DO99" s="64" t="s">
        <v>44</v>
      </c>
      <c r="DP99" s="64" t="s">
        <v>44</v>
      </c>
      <c r="DQ99" s="64" t="s">
        <v>44</v>
      </c>
      <c r="DR99" s="64" t="s">
        <v>44</v>
      </c>
      <c r="DS99" s="64" t="s">
        <v>44</v>
      </c>
      <c r="DT99" s="64" t="s">
        <v>44</v>
      </c>
      <c r="DU99" s="64" t="s">
        <v>44</v>
      </c>
      <c r="DV99" s="63" t="s">
        <v>44</v>
      </c>
      <c r="DW99" s="63" t="s">
        <v>44</v>
      </c>
      <c r="DX99" s="64" t="s">
        <v>44</v>
      </c>
      <c r="DY99" s="64" t="s">
        <v>44</v>
      </c>
      <c r="DZ99" s="64" t="s">
        <v>44</v>
      </c>
      <c r="EA99" s="64" t="s">
        <v>44</v>
      </c>
      <c r="EB99" s="64" t="s">
        <v>44</v>
      </c>
      <c r="EC99" s="64" t="s">
        <v>44</v>
      </c>
    </row>
    <row r="100" spans="1:133" x14ac:dyDescent="0.35">
      <c r="A100" s="63"/>
      <c r="B100" s="63"/>
      <c r="Y100" s="64"/>
      <c r="AP100" s="64"/>
      <c r="AQ100" s="64"/>
      <c r="BT100" s="64"/>
      <c r="BU100" s="64"/>
      <c r="BV100" s="64"/>
      <c r="BW100" s="64"/>
      <c r="BX100" s="64"/>
      <c r="BY100" s="64"/>
      <c r="BZ100" s="64"/>
      <c r="CA100" s="64"/>
      <c r="CB100" s="64"/>
      <c r="CC100" s="64"/>
      <c r="CD100" s="64"/>
      <c r="CE100" s="64"/>
      <c r="CF100" s="64"/>
      <c r="CG100" s="64"/>
      <c r="CL100" s="64"/>
      <c r="CM100" s="64"/>
      <c r="CN100" s="64"/>
      <c r="CO100" s="64"/>
      <c r="CP100" s="64"/>
      <c r="CQ100" s="64"/>
      <c r="CR100" s="64"/>
      <c r="CS100" s="64"/>
      <c r="CT100" s="64"/>
      <c r="CU100" s="64"/>
      <c r="CV100" s="64"/>
      <c r="CW100" s="64"/>
      <c r="CX100" s="64"/>
      <c r="CY100" s="64"/>
      <c r="CZ100" s="64"/>
      <c r="DA100" s="64"/>
      <c r="DB100" s="64"/>
      <c r="DC100" s="64"/>
      <c r="DD100" s="64"/>
      <c r="DE100" s="64"/>
      <c r="DF100" s="64"/>
      <c r="DG100" s="64"/>
      <c r="DH100" s="64"/>
      <c r="DI100" s="64"/>
      <c r="DJ100" s="64"/>
      <c r="DK100" s="64"/>
      <c r="DL100" s="64"/>
      <c r="DM100" s="64"/>
      <c r="DN100" s="64"/>
      <c r="DO100" s="64"/>
      <c r="DP100" s="64"/>
      <c r="DQ100" s="64"/>
      <c r="DR100" s="64"/>
      <c r="DS100" s="64"/>
      <c r="DT100" s="64"/>
      <c r="DU100" s="64"/>
      <c r="DX100" s="64"/>
      <c r="DY100" s="64"/>
      <c r="DZ100" s="64"/>
      <c r="EA100" s="64"/>
      <c r="EB100" s="64"/>
      <c r="EC100" s="64"/>
    </row>
    <row r="101" spans="1:133" x14ac:dyDescent="0.35">
      <c r="A101" s="63" t="s">
        <v>5</v>
      </c>
      <c r="B101" s="63" t="s">
        <v>195</v>
      </c>
      <c r="C101" s="55" t="s">
        <v>268</v>
      </c>
      <c r="E101" s="64">
        <v>43.062600000000003</v>
      </c>
      <c r="G101" s="64">
        <v>34.188800000000001</v>
      </c>
      <c r="H101" s="64">
        <v>6.0429000000000004</v>
      </c>
      <c r="J101" s="64">
        <v>3.2241</v>
      </c>
      <c r="K101" s="64">
        <v>0.35680000000000001</v>
      </c>
      <c r="L101" s="64">
        <v>0.13300000000000001</v>
      </c>
      <c r="M101" s="64">
        <v>1.8515999999999999</v>
      </c>
      <c r="N101" s="64">
        <v>88.833900000000014</v>
      </c>
      <c r="P101" s="64">
        <v>3.7932709298597458</v>
      </c>
      <c r="Q101" s="64">
        <v>0</v>
      </c>
      <c r="R101" s="64">
        <v>3.5497541434041819</v>
      </c>
      <c r="S101" s="64">
        <v>0.42068436983587892</v>
      </c>
      <c r="T101" s="64">
        <v>0</v>
      </c>
      <c r="U101" s="64">
        <v>0.2402619857890046</v>
      </c>
      <c r="V101" s="64">
        <v>4.7277499383844339E-2</v>
      </c>
      <c r="W101" s="64">
        <v>1.2269996845821782E-2</v>
      </c>
      <c r="X101" s="64">
        <v>0.31598177680349521</v>
      </c>
      <c r="Y101" s="64"/>
      <c r="Z101" s="65">
        <v>375</v>
      </c>
      <c r="AA101" s="65">
        <v>18</v>
      </c>
      <c r="AB101" s="65">
        <v>12.8</v>
      </c>
      <c r="AC101" s="65">
        <v>1.4</v>
      </c>
      <c r="AD101" s="65">
        <v>1831</v>
      </c>
      <c r="AE101" s="65">
        <v>92</v>
      </c>
      <c r="AF101" s="65">
        <v>32800</v>
      </c>
      <c r="AG101" s="65">
        <v>1500</v>
      </c>
      <c r="AH101" s="65">
        <v>308000</v>
      </c>
      <c r="AI101" s="65">
        <v>10000</v>
      </c>
      <c r="AJ101" s="65">
        <v>41.2</v>
      </c>
      <c r="AK101" s="65">
        <v>6.2</v>
      </c>
      <c r="AL101" s="65">
        <v>15710</v>
      </c>
      <c r="AM101" s="65">
        <v>650</v>
      </c>
      <c r="AN101" s="65">
        <v>3360</v>
      </c>
      <c r="AO101" s="65">
        <v>340</v>
      </c>
      <c r="AP101" s="64" t="s">
        <v>44</v>
      </c>
      <c r="AQ101" s="64" t="s">
        <v>44</v>
      </c>
      <c r="AR101" s="63">
        <v>1.92</v>
      </c>
      <c r="AS101" s="63">
        <v>0.79</v>
      </c>
      <c r="AT101" s="63">
        <v>0.48</v>
      </c>
      <c r="AU101" s="63">
        <v>0.12</v>
      </c>
      <c r="AV101" s="65" t="s">
        <v>44</v>
      </c>
      <c r="AW101" s="65" t="s">
        <v>44</v>
      </c>
      <c r="AX101" s="65">
        <v>63.8</v>
      </c>
      <c r="AY101" s="65">
        <v>3</v>
      </c>
      <c r="AZ101" s="65">
        <v>59000</v>
      </c>
      <c r="BA101" s="65">
        <v>2500</v>
      </c>
      <c r="BB101" s="63">
        <v>7.95</v>
      </c>
      <c r="BC101" s="63">
        <v>0.46</v>
      </c>
      <c r="BD101" s="65">
        <v>48.7</v>
      </c>
      <c r="BE101" s="65">
        <v>2.7</v>
      </c>
      <c r="BF101" s="65">
        <v>4.47</v>
      </c>
      <c r="BG101" s="65">
        <v>0.72</v>
      </c>
      <c r="BH101" s="65">
        <v>50.1</v>
      </c>
      <c r="BI101" s="65">
        <v>3.9</v>
      </c>
      <c r="BJ101" s="65">
        <v>52.2</v>
      </c>
      <c r="BK101" s="65">
        <v>2.6</v>
      </c>
      <c r="BL101" s="63" t="s">
        <v>44</v>
      </c>
      <c r="BM101" s="63" t="s">
        <v>44</v>
      </c>
      <c r="BN101" s="65">
        <v>92.2</v>
      </c>
      <c r="BO101" s="65">
        <v>3.2</v>
      </c>
      <c r="BP101" s="65">
        <v>83.2</v>
      </c>
      <c r="BQ101" s="65">
        <v>4</v>
      </c>
      <c r="BR101" s="63">
        <v>0.318</v>
      </c>
      <c r="BS101" s="63">
        <v>7.1999999999999995E-2</v>
      </c>
      <c r="BT101" s="64" t="s">
        <v>44</v>
      </c>
      <c r="BU101" s="64" t="s">
        <v>44</v>
      </c>
      <c r="BV101" s="64" t="s">
        <v>44</v>
      </c>
      <c r="BW101" s="64" t="s">
        <v>44</v>
      </c>
      <c r="BX101" s="64" t="s">
        <v>44</v>
      </c>
      <c r="BY101" s="64" t="s">
        <v>44</v>
      </c>
      <c r="BZ101" s="64" t="s">
        <v>44</v>
      </c>
      <c r="CA101" s="64" t="s">
        <v>44</v>
      </c>
      <c r="CB101" s="64" t="s">
        <v>44</v>
      </c>
      <c r="CC101" s="64" t="s">
        <v>44</v>
      </c>
      <c r="CD101" s="64" t="s">
        <v>44</v>
      </c>
      <c r="CE101" s="64" t="s">
        <v>44</v>
      </c>
      <c r="CF101" s="64" t="s">
        <v>44</v>
      </c>
      <c r="CG101" s="64" t="s">
        <v>44</v>
      </c>
      <c r="CH101" s="63">
        <v>27.9</v>
      </c>
      <c r="CI101" s="63">
        <v>1.2</v>
      </c>
      <c r="CJ101" s="63">
        <v>129.30000000000001</v>
      </c>
      <c r="CK101" s="63">
        <v>6</v>
      </c>
      <c r="CL101" s="64" t="s">
        <v>44</v>
      </c>
      <c r="CM101" s="64" t="s">
        <v>44</v>
      </c>
      <c r="CN101" s="64">
        <v>0.314</v>
      </c>
      <c r="CO101" s="64">
        <v>4.2000000000000003E-2</v>
      </c>
      <c r="CP101" s="64" t="s">
        <v>44</v>
      </c>
      <c r="CQ101" s="64" t="s">
        <v>44</v>
      </c>
      <c r="CR101" s="64" t="s">
        <v>44</v>
      </c>
      <c r="CS101" s="64" t="s">
        <v>44</v>
      </c>
      <c r="CT101" s="64" t="s">
        <v>44</v>
      </c>
      <c r="CU101" s="64" t="s">
        <v>44</v>
      </c>
      <c r="CV101" s="64" t="s">
        <v>44</v>
      </c>
      <c r="CW101" s="64" t="s">
        <v>44</v>
      </c>
      <c r="CX101" s="64" t="s">
        <v>44</v>
      </c>
      <c r="CY101" s="64" t="s">
        <v>44</v>
      </c>
      <c r="CZ101" s="64" t="s">
        <v>44</v>
      </c>
      <c r="DA101" s="64" t="s">
        <v>44</v>
      </c>
      <c r="DB101" s="64" t="s">
        <v>44</v>
      </c>
      <c r="DC101" s="64" t="s">
        <v>44</v>
      </c>
      <c r="DD101" s="64" t="s">
        <v>44</v>
      </c>
      <c r="DE101" s="64" t="s">
        <v>44</v>
      </c>
      <c r="DF101" s="64" t="s">
        <v>44</v>
      </c>
      <c r="DG101" s="64" t="s">
        <v>44</v>
      </c>
      <c r="DH101" s="64" t="s">
        <v>44</v>
      </c>
      <c r="DI101" s="64" t="s">
        <v>44</v>
      </c>
      <c r="DJ101" s="64" t="s">
        <v>44</v>
      </c>
      <c r="DK101" s="64" t="s">
        <v>44</v>
      </c>
      <c r="DL101" s="64" t="s">
        <v>44</v>
      </c>
      <c r="DM101" s="64" t="s">
        <v>44</v>
      </c>
      <c r="DN101" s="64" t="s">
        <v>44</v>
      </c>
      <c r="DO101" s="64" t="s">
        <v>44</v>
      </c>
      <c r="DP101" s="64" t="s">
        <v>44</v>
      </c>
      <c r="DQ101" s="64" t="s">
        <v>44</v>
      </c>
      <c r="DR101" s="64" t="s">
        <v>44</v>
      </c>
      <c r="DS101" s="64" t="s">
        <v>44</v>
      </c>
      <c r="DT101" s="64">
        <v>0.443</v>
      </c>
      <c r="DU101" s="64">
        <v>5.1999999999999998E-2</v>
      </c>
      <c r="DV101" s="63">
        <v>20.6</v>
      </c>
      <c r="DW101" s="63">
        <v>1</v>
      </c>
      <c r="DX101" s="64" t="s">
        <v>44</v>
      </c>
      <c r="DY101" s="64" t="s">
        <v>44</v>
      </c>
      <c r="DZ101" s="64" t="s">
        <v>44</v>
      </c>
      <c r="EA101" s="64" t="s">
        <v>44</v>
      </c>
      <c r="EB101" s="64" t="s">
        <v>44</v>
      </c>
      <c r="EC101" s="64" t="s">
        <v>44</v>
      </c>
    </row>
    <row r="102" spans="1:133" x14ac:dyDescent="0.35">
      <c r="A102" s="63" t="s">
        <v>5</v>
      </c>
      <c r="B102" s="63" t="s">
        <v>195</v>
      </c>
      <c r="C102" s="55" t="s">
        <v>269</v>
      </c>
      <c r="E102" s="64">
        <v>41.560699999999997</v>
      </c>
      <c r="F102" s="64">
        <v>7.1000000000000004E-3</v>
      </c>
      <c r="G102" s="64">
        <v>34.312600000000003</v>
      </c>
      <c r="H102" s="64">
        <v>7.8110999999999997</v>
      </c>
      <c r="I102" s="64">
        <v>1.32E-2</v>
      </c>
      <c r="J102" s="64">
        <v>3.6486999999999998</v>
      </c>
      <c r="K102" s="64">
        <v>0.53620000000000001</v>
      </c>
      <c r="L102" s="64">
        <v>0.1033</v>
      </c>
      <c r="M102" s="64">
        <v>0.77080000000000004</v>
      </c>
      <c r="N102" s="64">
        <v>88.7637</v>
      </c>
      <c r="P102" s="64">
        <v>3.6869268616886917</v>
      </c>
      <c r="Q102" s="64">
        <v>6.6713441799832248E-4</v>
      </c>
      <c r="R102" s="64">
        <v>3.5873110754894122</v>
      </c>
      <c r="S102" s="64">
        <v>0.54779696032782366</v>
      </c>
      <c r="T102" s="64">
        <v>7.4190550169200354E-4</v>
      </c>
      <c r="U102" s="64">
        <v>0.27426551289473527</v>
      </c>
      <c r="V102" s="64">
        <v>7.1415898253919571E-2</v>
      </c>
      <c r="W102" s="64">
        <v>9.5049589397825877E-3</v>
      </c>
      <c r="X102" s="64">
        <v>0.13244335694127252</v>
      </c>
      <c r="Y102" s="64"/>
      <c r="Z102" s="65">
        <v>523</v>
      </c>
      <c r="AA102" s="65">
        <v>23</v>
      </c>
      <c r="AB102" s="65">
        <v>15.4</v>
      </c>
      <c r="AC102" s="65">
        <v>1.8</v>
      </c>
      <c r="AD102" s="65">
        <v>1924</v>
      </c>
      <c r="AE102" s="65">
        <v>70</v>
      </c>
      <c r="AF102" s="65">
        <v>35500</v>
      </c>
      <c r="AG102" s="65">
        <v>2200</v>
      </c>
      <c r="AH102" s="65">
        <v>327000</v>
      </c>
      <c r="AI102" s="65">
        <v>13000</v>
      </c>
      <c r="AJ102" s="65">
        <v>47.2</v>
      </c>
      <c r="AK102" s="65">
        <v>6</v>
      </c>
      <c r="AL102" s="65">
        <v>5530</v>
      </c>
      <c r="AM102" s="65">
        <v>230</v>
      </c>
      <c r="AN102" s="65">
        <v>5540</v>
      </c>
      <c r="AO102" s="65">
        <v>570</v>
      </c>
      <c r="AP102" s="64" t="s">
        <v>44</v>
      </c>
      <c r="AQ102" s="64" t="s">
        <v>44</v>
      </c>
      <c r="AR102" s="63">
        <v>141</v>
      </c>
      <c r="AS102" s="63">
        <v>68</v>
      </c>
      <c r="AT102" s="63">
        <v>3.4</v>
      </c>
      <c r="AU102" s="63">
        <v>1.1000000000000001</v>
      </c>
      <c r="AV102" s="65" t="s">
        <v>44</v>
      </c>
      <c r="AW102" s="65" t="s">
        <v>44</v>
      </c>
      <c r="AX102" s="65">
        <v>132.5</v>
      </c>
      <c r="AY102" s="65">
        <v>8.1</v>
      </c>
      <c r="AZ102" s="65">
        <v>73200</v>
      </c>
      <c r="BA102" s="65">
        <v>3200</v>
      </c>
      <c r="BB102" s="63">
        <v>16.649999999999999</v>
      </c>
      <c r="BC102" s="63">
        <v>0.85</v>
      </c>
      <c r="BD102" s="65">
        <v>77.3</v>
      </c>
      <c r="BE102" s="65">
        <v>5.8</v>
      </c>
      <c r="BF102" s="65">
        <v>1.45</v>
      </c>
      <c r="BG102" s="65">
        <v>0.59</v>
      </c>
      <c r="BH102" s="65">
        <v>208</v>
      </c>
      <c r="BI102" s="65">
        <v>22</v>
      </c>
      <c r="BJ102" s="65">
        <v>57</v>
      </c>
      <c r="BK102" s="65">
        <v>2.5</v>
      </c>
      <c r="BL102" s="63">
        <v>2.72</v>
      </c>
      <c r="BM102" s="63">
        <v>0.72</v>
      </c>
      <c r="BN102" s="65">
        <v>28.5</v>
      </c>
      <c r="BO102" s="65">
        <v>1.7</v>
      </c>
      <c r="BP102" s="65">
        <v>123.7</v>
      </c>
      <c r="BQ102" s="65">
        <v>6.3</v>
      </c>
      <c r="BR102" s="63">
        <v>0.73</v>
      </c>
      <c r="BS102" s="63">
        <v>0.12</v>
      </c>
      <c r="BT102" s="64" t="s">
        <v>44</v>
      </c>
      <c r="BU102" s="64" t="s">
        <v>44</v>
      </c>
      <c r="BV102" s="64">
        <v>0.33</v>
      </c>
      <c r="BW102" s="64">
        <v>0.16</v>
      </c>
      <c r="BX102" s="64" t="s">
        <v>44</v>
      </c>
      <c r="BY102" s="64" t="s">
        <v>44</v>
      </c>
      <c r="BZ102" s="64" t="s">
        <v>44</v>
      </c>
      <c r="CA102" s="64" t="s">
        <v>44</v>
      </c>
      <c r="CB102" s="64" t="s">
        <v>44</v>
      </c>
      <c r="CC102" s="64" t="s">
        <v>44</v>
      </c>
      <c r="CD102" s="64" t="s">
        <v>44</v>
      </c>
      <c r="CE102" s="64" t="s">
        <v>44</v>
      </c>
      <c r="CF102" s="64" t="s">
        <v>44</v>
      </c>
      <c r="CG102" s="64" t="s">
        <v>44</v>
      </c>
      <c r="CH102" s="63">
        <v>12.08</v>
      </c>
      <c r="CI102" s="63">
        <v>0.69</v>
      </c>
      <c r="CJ102" s="63">
        <v>142</v>
      </c>
      <c r="CK102" s="63">
        <v>6.4</v>
      </c>
      <c r="CL102" s="64">
        <v>0.58099999999999996</v>
      </c>
      <c r="CM102" s="64">
        <v>5.6000000000000001E-2</v>
      </c>
      <c r="CN102" s="64">
        <v>0.83699999999999997</v>
      </c>
      <c r="CO102" s="64">
        <v>8.7999999999999995E-2</v>
      </c>
      <c r="CP102" s="64" t="s">
        <v>44</v>
      </c>
      <c r="CQ102" s="64" t="s">
        <v>44</v>
      </c>
      <c r="CR102" s="64">
        <v>0.27600000000000002</v>
      </c>
      <c r="CS102" s="64">
        <v>9.2999999999999999E-2</v>
      </c>
      <c r="CT102" s="64" t="s">
        <v>44</v>
      </c>
      <c r="CU102" s="64" t="s">
        <v>44</v>
      </c>
      <c r="CV102" s="64" t="s">
        <v>44</v>
      </c>
      <c r="CW102" s="64" t="s">
        <v>44</v>
      </c>
      <c r="CX102" s="64" t="s">
        <v>44</v>
      </c>
      <c r="CY102" s="64" t="s">
        <v>44</v>
      </c>
      <c r="CZ102" s="64" t="s">
        <v>44</v>
      </c>
      <c r="DA102" s="64" t="s">
        <v>44</v>
      </c>
      <c r="DB102" s="64" t="s">
        <v>44</v>
      </c>
      <c r="DC102" s="64" t="s">
        <v>44</v>
      </c>
      <c r="DD102" s="64" t="s">
        <v>44</v>
      </c>
      <c r="DE102" s="64" t="s">
        <v>44</v>
      </c>
      <c r="DF102" s="64" t="s">
        <v>44</v>
      </c>
      <c r="DG102" s="64" t="s">
        <v>44</v>
      </c>
      <c r="DH102" s="64" t="s">
        <v>44</v>
      </c>
      <c r="DI102" s="64" t="s">
        <v>44</v>
      </c>
      <c r="DJ102" s="64" t="s">
        <v>44</v>
      </c>
      <c r="DK102" s="64" t="s">
        <v>44</v>
      </c>
      <c r="DL102" s="64" t="s">
        <v>44</v>
      </c>
      <c r="DM102" s="64" t="s">
        <v>44</v>
      </c>
      <c r="DN102" s="64" t="s">
        <v>44</v>
      </c>
      <c r="DO102" s="64" t="s">
        <v>44</v>
      </c>
      <c r="DP102" s="64" t="s">
        <v>44</v>
      </c>
      <c r="DQ102" s="64" t="s">
        <v>44</v>
      </c>
      <c r="DR102" s="64" t="s">
        <v>44</v>
      </c>
      <c r="DS102" s="64" t="s">
        <v>44</v>
      </c>
      <c r="DT102" s="64" t="s">
        <v>44</v>
      </c>
      <c r="DU102" s="64" t="s">
        <v>44</v>
      </c>
      <c r="DV102" s="63">
        <v>23</v>
      </c>
      <c r="DW102" s="63">
        <v>1.2</v>
      </c>
      <c r="DX102" s="64" t="s">
        <v>44</v>
      </c>
      <c r="DY102" s="64" t="s">
        <v>44</v>
      </c>
      <c r="DZ102" s="64" t="s">
        <v>44</v>
      </c>
      <c r="EA102" s="64" t="s">
        <v>44</v>
      </c>
      <c r="EB102" s="64" t="s">
        <v>44</v>
      </c>
      <c r="EC102" s="64" t="s">
        <v>44</v>
      </c>
    </row>
    <row r="103" spans="1:133" x14ac:dyDescent="0.35">
      <c r="A103" s="63"/>
      <c r="B103" s="63"/>
      <c r="Y103" s="64"/>
      <c r="AP103" s="64"/>
      <c r="AQ103" s="64"/>
      <c r="BT103" s="64"/>
      <c r="BU103" s="64"/>
      <c r="BV103" s="64"/>
      <c r="BW103" s="64"/>
      <c r="BX103" s="64"/>
      <c r="BY103" s="64"/>
      <c r="BZ103" s="64"/>
      <c r="CA103" s="64"/>
      <c r="CB103" s="64"/>
      <c r="CC103" s="64"/>
      <c r="CD103" s="64"/>
      <c r="CE103" s="64"/>
      <c r="CF103" s="64"/>
      <c r="CG103" s="64"/>
      <c r="CL103" s="64"/>
      <c r="CM103" s="64"/>
      <c r="CN103" s="64"/>
      <c r="CO103" s="64"/>
      <c r="CP103" s="64"/>
      <c r="CQ103" s="64"/>
      <c r="CR103" s="64"/>
      <c r="CS103" s="64"/>
      <c r="CT103" s="64"/>
      <c r="CU103" s="64"/>
      <c r="CV103" s="64"/>
      <c r="CW103" s="64"/>
      <c r="CX103" s="64"/>
      <c r="CY103" s="64"/>
      <c r="CZ103" s="64"/>
      <c r="DA103" s="64"/>
      <c r="DB103" s="64"/>
      <c r="DC103" s="64"/>
      <c r="DD103" s="64"/>
      <c r="DE103" s="64"/>
      <c r="DF103" s="64"/>
      <c r="DG103" s="64"/>
      <c r="DH103" s="64"/>
      <c r="DI103" s="64"/>
      <c r="DJ103" s="64"/>
      <c r="DK103" s="64"/>
      <c r="DL103" s="64"/>
      <c r="DM103" s="64"/>
      <c r="DN103" s="64"/>
      <c r="DO103" s="64"/>
      <c r="DP103" s="64"/>
      <c r="DQ103" s="64"/>
      <c r="DR103" s="64"/>
      <c r="DS103" s="64"/>
      <c r="DT103" s="64"/>
      <c r="DU103" s="64"/>
      <c r="DX103" s="64"/>
      <c r="DY103" s="64"/>
      <c r="DZ103" s="64"/>
      <c r="EA103" s="64"/>
      <c r="EB103" s="64"/>
      <c r="EC103" s="64"/>
    </row>
    <row r="104" spans="1:133" x14ac:dyDescent="0.35">
      <c r="A104" s="63" t="s">
        <v>270</v>
      </c>
      <c r="B104" s="63" t="s">
        <v>171</v>
      </c>
      <c r="C104" s="55" t="s">
        <v>273</v>
      </c>
      <c r="E104" s="64">
        <v>47.156999999999996</v>
      </c>
      <c r="F104" s="64">
        <v>-3.0999999999999999E-3</v>
      </c>
      <c r="G104" s="64">
        <v>37.369</v>
      </c>
      <c r="H104" s="64">
        <v>6.5029000000000003</v>
      </c>
      <c r="I104" s="64">
        <v>0.33500000000000002</v>
      </c>
      <c r="J104" s="64">
        <v>6.8935000000000004</v>
      </c>
      <c r="K104" s="64">
        <v>7.4000000000000003E-3</v>
      </c>
      <c r="L104" s="64">
        <v>0.28000000000000003</v>
      </c>
      <c r="M104" s="64">
        <v>4.5999999999999999E-3</v>
      </c>
      <c r="N104" s="64">
        <f>SUM(E104:M104)</f>
        <v>98.546299999999988</v>
      </c>
      <c r="P104" s="64">
        <v>4.8048548899135817</v>
      </c>
      <c r="Q104" s="64">
        <v>-2.375309275047604E-4</v>
      </c>
      <c r="R104" s="64">
        <v>4.4875047413264912</v>
      </c>
      <c r="S104" s="64">
        <v>0.55411612839904012</v>
      </c>
      <c r="T104" s="64">
        <v>2.8911343111619966E-2</v>
      </c>
      <c r="U104" s="64">
        <v>1.0470949065683643</v>
      </c>
      <c r="V104" s="64">
        <v>8.0784322805112837E-4</v>
      </c>
      <c r="W104" s="64">
        <v>5.5314960936677565E-2</v>
      </c>
      <c r="X104" s="64">
        <v>5.97938971503641E-4</v>
      </c>
      <c r="Y104" s="64"/>
      <c r="Z104" s="65">
        <v>476</v>
      </c>
      <c r="AA104" s="65">
        <v>42</v>
      </c>
      <c r="AB104" s="65">
        <v>12.6</v>
      </c>
      <c r="AC104" s="65">
        <v>2.2000000000000002</v>
      </c>
      <c r="AD104" s="65">
        <v>3310</v>
      </c>
      <c r="AE104" s="65">
        <v>310</v>
      </c>
      <c r="AF104" s="65">
        <v>67000</v>
      </c>
      <c r="AG104" s="65">
        <v>5500</v>
      </c>
      <c r="AH104" s="65">
        <v>307000</v>
      </c>
      <c r="AI104" s="65">
        <v>21000</v>
      </c>
      <c r="AJ104" s="65">
        <v>19.100000000000001</v>
      </c>
      <c r="AK104" s="65">
        <v>6.2</v>
      </c>
      <c r="AL104" s="65" t="s">
        <v>44</v>
      </c>
      <c r="AM104" s="65" t="s">
        <v>44</v>
      </c>
      <c r="AN104" s="65">
        <v>820</v>
      </c>
      <c r="AO104" s="65">
        <v>350</v>
      </c>
      <c r="AP104" s="64" t="s">
        <v>44</v>
      </c>
      <c r="AQ104" s="64" t="s">
        <v>44</v>
      </c>
      <c r="AR104" s="63">
        <v>1.9</v>
      </c>
      <c r="AS104" s="63">
        <v>1.1000000000000001</v>
      </c>
      <c r="AT104" s="63">
        <v>11.26</v>
      </c>
      <c r="AU104" s="63">
        <v>0.92</v>
      </c>
      <c r="AV104" s="65">
        <v>20</v>
      </c>
      <c r="AW104" s="65">
        <v>3.4</v>
      </c>
      <c r="AX104" s="65">
        <v>2460</v>
      </c>
      <c r="AY104" s="65">
        <v>200</v>
      </c>
      <c r="AZ104" s="65">
        <v>63700</v>
      </c>
      <c r="BA104" s="65">
        <v>5700</v>
      </c>
      <c r="BB104" s="63">
        <v>6.84</v>
      </c>
      <c r="BC104" s="63">
        <v>0.67</v>
      </c>
      <c r="BD104" s="65" t="s">
        <v>44</v>
      </c>
      <c r="BE104" s="65" t="s">
        <v>44</v>
      </c>
      <c r="BF104" s="65" t="s">
        <v>44</v>
      </c>
      <c r="BG104" s="65" t="s">
        <v>44</v>
      </c>
      <c r="BH104" s="65">
        <v>148</v>
      </c>
      <c r="BI104" s="65">
        <v>15</v>
      </c>
      <c r="BJ104" s="65">
        <v>62.2</v>
      </c>
      <c r="BK104" s="65">
        <v>4.5999999999999996</v>
      </c>
      <c r="BL104" s="63" t="s">
        <v>44</v>
      </c>
      <c r="BM104" s="63" t="s">
        <v>44</v>
      </c>
      <c r="BN104" s="65">
        <v>1.03</v>
      </c>
      <c r="BO104" s="65">
        <v>0.18</v>
      </c>
      <c r="BP104" s="62" t="s">
        <v>44</v>
      </c>
      <c r="BQ104" s="62" t="s">
        <v>44</v>
      </c>
      <c r="BR104" s="63" t="s">
        <v>44</v>
      </c>
      <c r="BS104" s="63" t="s">
        <v>44</v>
      </c>
      <c r="BT104" s="64" t="s">
        <v>44</v>
      </c>
      <c r="BU104" s="64" t="s">
        <v>44</v>
      </c>
      <c r="BV104" s="64" t="s">
        <v>44</v>
      </c>
      <c r="BW104" s="64" t="s">
        <v>44</v>
      </c>
      <c r="BX104" s="64" t="s">
        <v>44</v>
      </c>
      <c r="BY104" s="64" t="s">
        <v>44</v>
      </c>
      <c r="BZ104" s="64" t="s">
        <v>44</v>
      </c>
      <c r="CA104" s="64" t="s">
        <v>44</v>
      </c>
      <c r="CB104" s="64" t="s">
        <v>44</v>
      </c>
      <c r="CC104" s="64" t="s">
        <v>44</v>
      </c>
      <c r="CD104" s="64" t="s">
        <v>44</v>
      </c>
      <c r="CE104" s="64" t="s">
        <v>44</v>
      </c>
      <c r="CF104" s="64" t="s">
        <v>44</v>
      </c>
      <c r="CG104" s="64" t="s">
        <v>44</v>
      </c>
      <c r="CH104" s="63">
        <v>3.24</v>
      </c>
      <c r="CI104" s="63">
        <v>0.25</v>
      </c>
      <c r="CJ104" s="63" t="s">
        <v>44</v>
      </c>
      <c r="CK104" s="63" t="s">
        <v>44</v>
      </c>
      <c r="CL104" s="64" t="s">
        <v>44</v>
      </c>
      <c r="CM104" s="64" t="s">
        <v>44</v>
      </c>
      <c r="CN104" s="64" t="s">
        <v>44</v>
      </c>
      <c r="CO104" s="64" t="s">
        <v>44</v>
      </c>
      <c r="CP104" s="64" t="s">
        <v>44</v>
      </c>
      <c r="CQ104" s="64" t="s">
        <v>44</v>
      </c>
      <c r="CR104" s="64" t="s">
        <v>44</v>
      </c>
      <c r="CS104" s="64" t="s">
        <v>44</v>
      </c>
      <c r="CT104" s="64" t="s">
        <v>44</v>
      </c>
      <c r="CU104" s="64" t="s">
        <v>44</v>
      </c>
      <c r="CV104" s="64" t="s">
        <v>44</v>
      </c>
      <c r="CW104" s="64" t="s">
        <v>44</v>
      </c>
      <c r="CX104" s="64" t="s">
        <v>44</v>
      </c>
      <c r="CY104" s="64" t="s">
        <v>44</v>
      </c>
      <c r="CZ104" s="64" t="s">
        <v>44</v>
      </c>
      <c r="DA104" s="64" t="s">
        <v>44</v>
      </c>
      <c r="DB104" s="64" t="s">
        <v>44</v>
      </c>
      <c r="DC104" s="64" t="s">
        <v>44</v>
      </c>
      <c r="DD104" s="64" t="s">
        <v>44</v>
      </c>
      <c r="DE104" s="64" t="s">
        <v>44</v>
      </c>
      <c r="DF104" s="64" t="s">
        <v>44</v>
      </c>
      <c r="DG104" s="64" t="s">
        <v>44</v>
      </c>
      <c r="DH104" s="64" t="s">
        <v>44</v>
      </c>
      <c r="DI104" s="64" t="s">
        <v>44</v>
      </c>
      <c r="DJ104" s="64" t="s">
        <v>44</v>
      </c>
      <c r="DK104" s="64" t="s">
        <v>44</v>
      </c>
      <c r="DL104" s="64" t="s">
        <v>44</v>
      </c>
      <c r="DM104" s="64" t="s">
        <v>44</v>
      </c>
      <c r="DN104" s="64" t="s">
        <v>44</v>
      </c>
      <c r="DO104" s="64" t="s">
        <v>44</v>
      </c>
      <c r="DP104" s="64" t="s">
        <v>44</v>
      </c>
      <c r="DQ104" s="64" t="s">
        <v>44</v>
      </c>
      <c r="DR104" s="64" t="s">
        <v>44</v>
      </c>
      <c r="DS104" s="64" t="s">
        <v>44</v>
      </c>
      <c r="DT104" s="64" t="s">
        <v>44</v>
      </c>
      <c r="DU104" s="64" t="s">
        <v>44</v>
      </c>
      <c r="DV104" s="63" t="s">
        <v>44</v>
      </c>
      <c r="DW104" s="63" t="s">
        <v>44</v>
      </c>
      <c r="DX104" s="64" t="s">
        <v>44</v>
      </c>
      <c r="DY104" s="64" t="s">
        <v>44</v>
      </c>
      <c r="DZ104" s="64" t="s">
        <v>44</v>
      </c>
      <c r="EA104" s="64" t="s">
        <v>44</v>
      </c>
      <c r="EB104" s="64" t="s">
        <v>44</v>
      </c>
      <c r="EC104" s="64" t="s">
        <v>44</v>
      </c>
    </row>
    <row r="105" spans="1:133" x14ac:dyDescent="0.35">
      <c r="A105" s="63" t="s">
        <v>270</v>
      </c>
      <c r="B105" s="63" t="s">
        <v>171</v>
      </c>
      <c r="C105" s="55" t="s">
        <v>271</v>
      </c>
      <c r="E105" s="64">
        <v>48.329599999999999</v>
      </c>
      <c r="F105" s="64">
        <v>7.7000000000000002E-3</v>
      </c>
      <c r="G105" s="64">
        <v>33.420299999999997</v>
      </c>
      <c r="H105" s="64">
        <v>7.7397</v>
      </c>
      <c r="I105" s="64">
        <v>0.40710000000000002</v>
      </c>
      <c r="J105" s="64">
        <v>7.7723000000000004</v>
      </c>
      <c r="K105" s="64">
        <v>1.3899999999999999E-2</v>
      </c>
      <c r="L105" s="64">
        <v>0.3856</v>
      </c>
      <c r="M105" s="64">
        <v>1.6000000000000001E-3</v>
      </c>
      <c r="N105" s="64">
        <f>SUM(E105:M105)</f>
        <v>98.077799999999996</v>
      </c>
      <c r="P105" s="64">
        <v>4.9781280239947261</v>
      </c>
      <c r="Q105" s="64">
        <v>5.9644163076211188E-4</v>
      </c>
      <c r="R105" s="64">
        <v>4.0571637952454047</v>
      </c>
      <c r="S105" s="64">
        <v>0.66670942690845247</v>
      </c>
      <c r="T105" s="64">
        <v>3.5517575818735728E-2</v>
      </c>
      <c r="U105" s="64">
        <v>1.1934784334885791</v>
      </c>
      <c r="V105" s="64">
        <v>1.5340125841387226E-3</v>
      </c>
      <c r="W105" s="64">
        <v>7.7008800173954575E-2</v>
      </c>
      <c r="X105" s="64">
        <v>2.1025085187990214E-4</v>
      </c>
      <c r="Y105" s="64"/>
      <c r="Z105" s="65">
        <v>125</v>
      </c>
      <c r="AA105" s="65">
        <v>16</v>
      </c>
      <c r="AB105" s="65">
        <v>4</v>
      </c>
      <c r="AC105" s="65">
        <v>1.3</v>
      </c>
      <c r="AD105" s="65">
        <v>770</v>
      </c>
      <c r="AE105" s="65">
        <v>120</v>
      </c>
      <c r="AF105" s="65">
        <v>9200</v>
      </c>
      <c r="AG105" s="65">
        <v>1100</v>
      </c>
      <c r="AH105" s="65">
        <v>408000</v>
      </c>
      <c r="AI105" s="65">
        <v>25000</v>
      </c>
      <c r="AP105" s="64">
        <v>1.47</v>
      </c>
      <c r="AQ105" s="64">
        <v>0.62</v>
      </c>
      <c r="AR105" s="63" t="s">
        <v>44</v>
      </c>
      <c r="AS105" s="63" t="s">
        <v>44</v>
      </c>
      <c r="AT105" s="63">
        <v>61</v>
      </c>
      <c r="AU105" s="63">
        <v>5.8</v>
      </c>
      <c r="AV105" s="65">
        <v>77.2</v>
      </c>
      <c r="AW105" s="65">
        <v>9</v>
      </c>
      <c r="AX105" s="65">
        <v>400</v>
      </c>
      <c r="AY105" s="65">
        <v>63</v>
      </c>
      <c r="BB105" s="63" t="s">
        <v>44</v>
      </c>
      <c r="BC105" s="63" t="s">
        <v>44</v>
      </c>
      <c r="BD105" s="65" t="s">
        <v>44</v>
      </c>
      <c r="BE105" s="65" t="s">
        <v>44</v>
      </c>
      <c r="BF105" s="65" t="s">
        <v>44</v>
      </c>
      <c r="BG105" s="65" t="s">
        <v>44</v>
      </c>
      <c r="BH105" s="65">
        <v>24.3</v>
      </c>
      <c r="BI105" s="65">
        <v>4.0999999999999996</v>
      </c>
      <c r="BJ105" s="65">
        <v>91.7</v>
      </c>
      <c r="BK105" s="65">
        <v>8.3000000000000007</v>
      </c>
      <c r="BL105" s="63" t="s">
        <v>44</v>
      </c>
      <c r="BM105" s="63" t="s">
        <v>44</v>
      </c>
      <c r="BN105" s="65" t="s">
        <v>44</v>
      </c>
      <c r="BO105" s="65" t="s">
        <v>44</v>
      </c>
      <c r="BP105" s="65">
        <v>1.72</v>
      </c>
      <c r="BQ105" s="65">
        <v>0.26</v>
      </c>
      <c r="BR105" s="63" t="s">
        <v>44</v>
      </c>
      <c r="BS105" s="63" t="s">
        <v>44</v>
      </c>
      <c r="BT105" s="64"/>
      <c r="BU105" s="64"/>
      <c r="BV105" s="64" t="s">
        <v>44</v>
      </c>
      <c r="BW105" s="64" t="s">
        <v>44</v>
      </c>
      <c r="BX105" s="64"/>
      <c r="BY105" s="64"/>
      <c r="BZ105" s="64"/>
      <c r="CA105" s="64"/>
      <c r="CB105" s="64"/>
      <c r="CC105" s="64"/>
      <c r="CD105" s="64" t="s">
        <v>44</v>
      </c>
      <c r="CE105" s="64" t="s">
        <v>44</v>
      </c>
      <c r="CF105" s="64" t="s">
        <v>44</v>
      </c>
      <c r="CG105" s="64" t="s">
        <v>44</v>
      </c>
      <c r="CH105" s="63">
        <v>0.57599999999999996</v>
      </c>
      <c r="CI105" s="63">
        <v>9.7000000000000003E-2</v>
      </c>
      <c r="CJ105" s="63">
        <v>0.78</v>
      </c>
      <c r="CK105" s="63">
        <v>0.33</v>
      </c>
      <c r="CL105" s="64"/>
      <c r="CM105" s="64"/>
      <c r="CN105" s="64"/>
      <c r="CO105" s="64"/>
      <c r="CP105" s="64"/>
      <c r="CQ105" s="64"/>
      <c r="CR105" s="64"/>
      <c r="CS105" s="64"/>
      <c r="CT105" s="64"/>
      <c r="CU105" s="64"/>
      <c r="CV105" s="64"/>
      <c r="CW105" s="64"/>
      <c r="CX105" s="64"/>
      <c r="CY105" s="64"/>
      <c r="CZ105" s="64"/>
      <c r="DA105" s="64"/>
      <c r="DB105" s="64"/>
      <c r="DC105" s="64"/>
      <c r="DD105" s="64"/>
      <c r="DE105" s="64"/>
      <c r="DF105" s="64"/>
      <c r="DG105" s="64"/>
      <c r="DH105" s="64"/>
      <c r="DI105" s="64"/>
      <c r="DJ105" s="64"/>
      <c r="DK105" s="64"/>
      <c r="DL105" s="64"/>
      <c r="DM105" s="64"/>
      <c r="DN105" s="64"/>
      <c r="DO105" s="64"/>
      <c r="DP105" s="64" t="s">
        <v>44</v>
      </c>
      <c r="DQ105" s="64" t="s">
        <v>44</v>
      </c>
      <c r="DR105" s="64" t="s">
        <v>44</v>
      </c>
      <c r="DS105" s="64" t="s">
        <v>44</v>
      </c>
      <c r="DT105" s="64"/>
      <c r="DU105" s="64"/>
      <c r="DV105" s="63">
        <v>0.31</v>
      </c>
      <c r="DW105" s="63">
        <v>0.11</v>
      </c>
      <c r="DX105" s="64"/>
      <c r="DY105" s="64"/>
      <c r="DZ105" s="64"/>
      <c r="EA105" s="64"/>
      <c r="EB105" s="64" t="s">
        <v>44</v>
      </c>
      <c r="EC105" s="64" t="s">
        <v>44</v>
      </c>
    </row>
    <row r="106" spans="1:133" x14ac:dyDescent="0.35">
      <c r="A106" s="63" t="s">
        <v>270</v>
      </c>
      <c r="B106" s="63" t="s">
        <v>171</v>
      </c>
      <c r="C106" s="55" t="s">
        <v>274</v>
      </c>
      <c r="E106" s="64">
        <v>48.183</v>
      </c>
      <c r="G106" s="64">
        <v>33.5837</v>
      </c>
      <c r="H106" s="64">
        <v>8.1608000000000001</v>
      </c>
      <c r="I106" s="64">
        <v>0.41270000000000001</v>
      </c>
      <c r="J106" s="64">
        <v>7.9009999999999998</v>
      </c>
      <c r="K106" s="64">
        <v>1.29E-2</v>
      </c>
      <c r="L106" s="64">
        <v>0.41239999999999999</v>
      </c>
      <c r="M106" s="64">
        <v>6.4999999999999997E-3</v>
      </c>
      <c r="N106" s="64">
        <f>SUM(E106:M106)</f>
        <v>98.673000000000002</v>
      </c>
      <c r="P106" s="64">
        <v>4.9522555970802529</v>
      </c>
      <c r="Q106" s="64">
        <v>0</v>
      </c>
      <c r="R106" s="64">
        <v>4.0681512680389051</v>
      </c>
      <c r="S106" s="64">
        <v>0.70145781369043891</v>
      </c>
      <c r="T106" s="64">
        <v>3.5927999567090217E-2</v>
      </c>
      <c r="U106" s="64">
        <v>1.2106077116573626</v>
      </c>
      <c r="V106" s="64">
        <v>1.4205619782620667E-3</v>
      </c>
      <c r="W106" s="64">
        <v>8.2182309642663973E-2</v>
      </c>
      <c r="X106" s="64">
        <v>8.5229019499079761E-4</v>
      </c>
      <c r="Y106" s="64"/>
      <c r="Z106" s="65">
        <v>648</v>
      </c>
      <c r="AA106" s="65">
        <v>41</v>
      </c>
      <c r="AB106" s="65">
        <v>13.9</v>
      </c>
      <c r="AC106" s="65">
        <v>2.5</v>
      </c>
      <c r="AD106" s="65">
        <v>4290</v>
      </c>
      <c r="AE106" s="65">
        <v>270</v>
      </c>
      <c r="AF106" s="65">
        <v>71600</v>
      </c>
      <c r="AG106" s="65">
        <v>3800</v>
      </c>
      <c r="AH106" s="65">
        <v>299000</v>
      </c>
      <c r="AI106" s="65">
        <v>11000</v>
      </c>
      <c r="AJ106" s="65">
        <v>22.6</v>
      </c>
      <c r="AK106" s="65">
        <v>5.0999999999999996</v>
      </c>
      <c r="AL106" s="65" t="s">
        <v>44</v>
      </c>
      <c r="AM106" s="65" t="s">
        <v>44</v>
      </c>
      <c r="AN106" s="65" t="s">
        <v>44</v>
      </c>
      <c r="AO106" s="65" t="s">
        <v>44</v>
      </c>
      <c r="AP106" s="64" t="s">
        <v>44</v>
      </c>
      <c r="AQ106" s="64" t="s">
        <v>44</v>
      </c>
      <c r="AR106" s="63">
        <v>4.0999999999999996</v>
      </c>
      <c r="AS106" s="63">
        <v>1.3</v>
      </c>
      <c r="AT106" s="63" t="s">
        <v>44</v>
      </c>
      <c r="AU106" s="63" t="s">
        <v>44</v>
      </c>
      <c r="AV106" s="65" t="s">
        <v>44</v>
      </c>
      <c r="AW106" s="65" t="s">
        <v>44</v>
      </c>
      <c r="AX106" s="65">
        <v>2600</v>
      </c>
      <c r="AY106" s="65">
        <v>190</v>
      </c>
      <c r="AZ106" s="65">
        <v>70800</v>
      </c>
      <c r="BA106" s="65">
        <v>5800</v>
      </c>
      <c r="BB106" s="63">
        <v>7.73</v>
      </c>
      <c r="BC106" s="63">
        <v>0.84</v>
      </c>
      <c r="BD106" s="65">
        <v>4.01</v>
      </c>
      <c r="BE106" s="65">
        <v>0.87</v>
      </c>
      <c r="BF106" s="65" t="s">
        <v>44</v>
      </c>
      <c r="BG106" s="65" t="s">
        <v>44</v>
      </c>
      <c r="BH106" s="65">
        <v>165</v>
      </c>
      <c r="BI106" s="65">
        <v>11</v>
      </c>
      <c r="BJ106" s="65">
        <v>58.6</v>
      </c>
      <c r="BK106" s="65">
        <v>4.5</v>
      </c>
      <c r="BL106" s="63" t="s">
        <v>44</v>
      </c>
      <c r="BM106" s="63" t="s">
        <v>44</v>
      </c>
      <c r="BN106" s="65">
        <v>1.35</v>
      </c>
      <c r="BO106" s="65">
        <v>0.16</v>
      </c>
      <c r="BP106" s="62" t="s">
        <v>44</v>
      </c>
      <c r="BQ106" s="62" t="s">
        <v>44</v>
      </c>
      <c r="BR106" s="63" t="s">
        <v>44</v>
      </c>
      <c r="BS106" s="63" t="s">
        <v>44</v>
      </c>
      <c r="BT106" s="64" t="s">
        <v>44</v>
      </c>
      <c r="BU106" s="64" t="s">
        <v>44</v>
      </c>
      <c r="BV106" s="64" t="s">
        <v>44</v>
      </c>
      <c r="BW106" s="64" t="s">
        <v>44</v>
      </c>
      <c r="BX106" s="64" t="s">
        <v>44</v>
      </c>
      <c r="BY106" s="64" t="s">
        <v>44</v>
      </c>
      <c r="BZ106" s="64" t="s">
        <v>44</v>
      </c>
      <c r="CA106" s="64" t="s">
        <v>44</v>
      </c>
      <c r="CB106" s="64" t="s">
        <v>44</v>
      </c>
      <c r="CC106" s="64" t="s">
        <v>44</v>
      </c>
      <c r="CD106" s="64" t="s">
        <v>44</v>
      </c>
      <c r="CE106" s="64" t="s">
        <v>44</v>
      </c>
      <c r="CF106" s="64" t="s">
        <v>44</v>
      </c>
      <c r="CG106" s="64" t="s">
        <v>44</v>
      </c>
      <c r="CH106" s="63">
        <v>4.1100000000000003</v>
      </c>
      <c r="CI106" s="63">
        <v>0.31</v>
      </c>
      <c r="CJ106" s="63" t="s">
        <v>44</v>
      </c>
      <c r="CK106" s="63" t="s">
        <v>44</v>
      </c>
      <c r="CL106" s="64" t="s">
        <v>44</v>
      </c>
      <c r="CM106" s="64" t="s">
        <v>44</v>
      </c>
      <c r="CN106" s="64" t="s">
        <v>44</v>
      </c>
      <c r="CO106" s="64" t="s">
        <v>44</v>
      </c>
      <c r="CP106" s="64" t="s">
        <v>44</v>
      </c>
      <c r="CQ106" s="64" t="s">
        <v>44</v>
      </c>
      <c r="CR106" s="64" t="s">
        <v>44</v>
      </c>
      <c r="CS106" s="64" t="s">
        <v>44</v>
      </c>
      <c r="CT106" s="64" t="s">
        <v>44</v>
      </c>
      <c r="CU106" s="64" t="s">
        <v>44</v>
      </c>
      <c r="CV106" s="64" t="s">
        <v>44</v>
      </c>
      <c r="CW106" s="64" t="s">
        <v>44</v>
      </c>
      <c r="CX106" s="64" t="s">
        <v>44</v>
      </c>
      <c r="CY106" s="64" t="s">
        <v>44</v>
      </c>
      <c r="CZ106" s="64" t="s">
        <v>44</v>
      </c>
      <c r="DA106" s="64" t="s">
        <v>44</v>
      </c>
      <c r="DB106" s="64" t="s">
        <v>44</v>
      </c>
      <c r="DC106" s="64" t="s">
        <v>44</v>
      </c>
      <c r="DD106" s="64" t="s">
        <v>44</v>
      </c>
      <c r="DE106" s="64" t="s">
        <v>44</v>
      </c>
      <c r="DF106" s="64" t="s">
        <v>44</v>
      </c>
      <c r="DG106" s="64" t="s">
        <v>44</v>
      </c>
      <c r="DH106" s="64" t="s">
        <v>44</v>
      </c>
      <c r="DI106" s="64" t="s">
        <v>44</v>
      </c>
      <c r="DJ106" s="64" t="s">
        <v>44</v>
      </c>
      <c r="DK106" s="64" t="s">
        <v>44</v>
      </c>
      <c r="DL106" s="64" t="s">
        <v>44</v>
      </c>
      <c r="DM106" s="64" t="s">
        <v>44</v>
      </c>
      <c r="DN106" s="64" t="s">
        <v>44</v>
      </c>
      <c r="DO106" s="64" t="s">
        <v>44</v>
      </c>
      <c r="DP106" s="64" t="s">
        <v>44</v>
      </c>
      <c r="DQ106" s="64" t="s">
        <v>44</v>
      </c>
      <c r="DR106" s="64" t="s">
        <v>44</v>
      </c>
      <c r="DS106" s="64" t="s">
        <v>44</v>
      </c>
      <c r="DT106" s="64" t="s">
        <v>44</v>
      </c>
      <c r="DU106" s="64" t="s">
        <v>44</v>
      </c>
      <c r="DV106" s="63" t="s">
        <v>44</v>
      </c>
      <c r="DW106" s="63" t="s">
        <v>44</v>
      </c>
      <c r="DX106" s="64" t="s">
        <v>44</v>
      </c>
      <c r="DY106" s="64" t="s">
        <v>44</v>
      </c>
      <c r="DZ106" s="64" t="s">
        <v>44</v>
      </c>
      <c r="EA106" s="64" t="s">
        <v>44</v>
      </c>
      <c r="EB106" s="64" t="s">
        <v>44</v>
      </c>
      <c r="EC106" s="64" t="s">
        <v>44</v>
      </c>
    </row>
    <row r="107" spans="1:133" x14ac:dyDescent="0.35">
      <c r="A107" s="63" t="s">
        <v>270</v>
      </c>
      <c r="B107" s="63" t="s">
        <v>171</v>
      </c>
      <c r="C107" s="55" t="s">
        <v>272</v>
      </c>
      <c r="E107" s="64">
        <v>48.900700000000001</v>
      </c>
      <c r="F107" s="64">
        <v>3.5999999999999999E-3</v>
      </c>
      <c r="G107" s="64">
        <v>33.211399999999998</v>
      </c>
      <c r="H107" s="64">
        <v>7.8055000000000003</v>
      </c>
      <c r="I107" s="64">
        <v>0.38779999999999998</v>
      </c>
      <c r="J107" s="64">
        <v>8.1568000000000005</v>
      </c>
      <c r="K107" s="64">
        <v>3.2899999999999999E-2</v>
      </c>
      <c r="L107" s="64">
        <v>0.38679999999999998</v>
      </c>
      <c r="M107" s="64">
        <v>-5.9999999999999995E-4</v>
      </c>
      <c r="N107" s="64">
        <f t="shared" ref="N107:N120" si="1">SUM(E107:M107)</f>
        <v>98.884899999999988</v>
      </c>
      <c r="P107" s="64">
        <v>5.001234128952686</v>
      </c>
      <c r="Q107" s="64">
        <v>2.7687833469154058E-4</v>
      </c>
      <c r="R107" s="64">
        <v>4.0032123722137092</v>
      </c>
      <c r="S107" s="64">
        <v>0.66760940516478506</v>
      </c>
      <c r="T107" s="64">
        <v>3.3593810511291108E-2</v>
      </c>
      <c r="U107" s="64">
        <v>1.2436382861388373</v>
      </c>
      <c r="V107" s="64">
        <v>3.6051162183060783E-3</v>
      </c>
      <c r="W107" s="64">
        <v>7.6700650422200131E-2</v>
      </c>
      <c r="X107" s="64">
        <v>-7.8284950531386374E-5</v>
      </c>
      <c r="Y107" s="64"/>
      <c r="Z107" s="65">
        <v>282</v>
      </c>
      <c r="AA107" s="65">
        <v>16</v>
      </c>
      <c r="AB107" s="65">
        <v>18.5</v>
      </c>
      <c r="AC107" s="65">
        <v>2.2999999999999998</v>
      </c>
      <c r="AD107" s="65">
        <v>1179</v>
      </c>
      <c r="AE107" s="65">
        <v>77</v>
      </c>
      <c r="AF107" s="65">
        <v>26800</v>
      </c>
      <c r="AG107" s="65">
        <v>1200</v>
      </c>
      <c r="AH107" s="65">
        <v>301000</v>
      </c>
      <c r="AI107" s="65">
        <v>12000</v>
      </c>
      <c r="AJ107" s="65">
        <v>78.3</v>
      </c>
      <c r="AK107" s="65">
        <v>6.3</v>
      </c>
      <c r="AL107" s="65">
        <v>82000</v>
      </c>
      <c r="AM107" s="65">
        <v>3900</v>
      </c>
      <c r="AN107" s="65">
        <v>870</v>
      </c>
      <c r="AO107" s="65">
        <v>250</v>
      </c>
      <c r="AP107" s="64">
        <v>0.61</v>
      </c>
      <c r="AQ107" s="64">
        <v>0.2</v>
      </c>
      <c r="AR107" s="63">
        <v>5.6</v>
      </c>
      <c r="AS107" s="63">
        <v>1.3</v>
      </c>
      <c r="AT107" s="63" t="s">
        <v>44</v>
      </c>
      <c r="AU107" s="63" t="s">
        <v>44</v>
      </c>
      <c r="AV107" s="65" t="s">
        <v>44</v>
      </c>
      <c r="AW107" s="65" t="s">
        <v>44</v>
      </c>
      <c r="AX107" s="65">
        <v>244</v>
      </c>
      <c r="AY107" s="65">
        <v>14</v>
      </c>
      <c r="AZ107" s="65">
        <v>42200</v>
      </c>
      <c r="BA107" s="65">
        <v>2300</v>
      </c>
      <c r="BB107" s="63">
        <v>8.42</v>
      </c>
      <c r="BC107" s="63">
        <v>0.56000000000000005</v>
      </c>
      <c r="BD107" s="65">
        <v>14.1</v>
      </c>
      <c r="BE107" s="65">
        <v>1.6</v>
      </c>
      <c r="BF107" s="65">
        <v>27.5</v>
      </c>
      <c r="BG107" s="65">
        <v>2.1</v>
      </c>
      <c r="BH107" s="65">
        <v>127</v>
      </c>
      <c r="BI107" s="65">
        <v>15</v>
      </c>
      <c r="BJ107" s="65">
        <v>59.7</v>
      </c>
      <c r="BK107" s="65">
        <v>3.6</v>
      </c>
      <c r="BL107" s="63" t="s">
        <v>44</v>
      </c>
      <c r="BM107" s="63" t="s">
        <v>44</v>
      </c>
      <c r="BN107" s="65">
        <v>745</v>
      </c>
      <c r="BO107" s="65">
        <v>40</v>
      </c>
      <c r="BP107" s="65">
        <v>20.100000000000001</v>
      </c>
      <c r="BQ107" s="65">
        <v>1.1000000000000001</v>
      </c>
      <c r="BR107" s="63" t="s">
        <v>44</v>
      </c>
      <c r="BS107" s="63" t="s">
        <v>44</v>
      </c>
      <c r="BT107" s="64" t="s">
        <v>44</v>
      </c>
      <c r="BU107" s="64" t="s">
        <v>44</v>
      </c>
      <c r="BV107" s="64" t="s">
        <v>44</v>
      </c>
      <c r="BW107" s="64" t="s">
        <v>44</v>
      </c>
      <c r="BX107" s="64" t="s">
        <v>44</v>
      </c>
      <c r="BY107" s="64" t="s">
        <v>44</v>
      </c>
      <c r="BZ107" s="64" t="s">
        <v>44</v>
      </c>
      <c r="CA107" s="64" t="s">
        <v>44</v>
      </c>
      <c r="CB107" s="64" t="s">
        <v>44</v>
      </c>
      <c r="CC107" s="64" t="s">
        <v>44</v>
      </c>
      <c r="CD107" s="64" t="s">
        <v>44</v>
      </c>
      <c r="CE107" s="64" t="s">
        <v>44</v>
      </c>
      <c r="CF107" s="64" t="s">
        <v>44</v>
      </c>
      <c r="CG107" s="64" t="s">
        <v>44</v>
      </c>
      <c r="CH107" s="63">
        <v>45.3</v>
      </c>
      <c r="CI107" s="63">
        <v>2</v>
      </c>
      <c r="CJ107" s="63">
        <v>1183</v>
      </c>
      <c r="CK107" s="63">
        <v>63</v>
      </c>
      <c r="CL107" s="64" t="s">
        <v>44</v>
      </c>
      <c r="CM107" s="64" t="s">
        <v>44</v>
      </c>
      <c r="CN107" s="64" t="s">
        <v>44</v>
      </c>
      <c r="CO107" s="64" t="s">
        <v>44</v>
      </c>
      <c r="CP107" s="64" t="s">
        <v>44</v>
      </c>
      <c r="CQ107" s="64" t="s">
        <v>44</v>
      </c>
      <c r="CR107" s="64" t="s">
        <v>44</v>
      </c>
      <c r="CS107" s="64" t="s">
        <v>44</v>
      </c>
      <c r="CT107" s="64" t="s">
        <v>44</v>
      </c>
      <c r="CU107" s="64" t="s">
        <v>44</v>
      </c>
      <c r="CV107" s="64">
        <v>0.255</v>
      </c>
      <c r="CW107" s="64">
        <v>5.8000000000000003E-2</v>
      </c>
      <c r="CX107" s="64" t="s">
        <v>44</v>
      </c>
      <c r="CY107" s="64" t="s">
        <v>44</v>
      </c>
      <c r="CZ107" s="64" t="s">
        <v>44</v>
      </c>
      <c r="DA107" s="64" t="s">
        <v>44</v>
      </c>
      <c r="DB107" s="64" t="s">
        <v>44</v>
      </c>
      <c r="DC107" s="64" t="s">
        <v>44</v>
      </c>
      <c r="DD107" s="64" t="s">
        <v>44</v>
      </c>
      <c r="DE107" s="64" t="s">
        <v>44</v>
      </c>
      <c r="DF107" s="64" t="s">
        <v>44</v>
      </c>
      <c r="DG107" s="64" t="s">
        <v>44</v>
      </c>
      <c r="DH107" s="64" t="s">
        <v>44</v>
      </c>
      <c r="DI107" s="64" t="s">
        <v>44</v>
      </c>
      <c r="DJ107" s="64" t="s">
        <v>44</v>
      </c>
      <c r="DK107" s="64" t="s">
        <v>44</v>
      </c>
      <c r="DL107" s="64" t="s">
        <v>44</v>
      </c>
      <c r="DM107" s="64" t="s">
        <v>44</v>
      </c>
      <c r="DN107" s="64" t="s">
        <v>44</v>
      </c>
      <c r="DO107" s="64" t="s">
        <v>44</v>
      </c>
      <c r="DP107" s="64" t="s">
        <v>44</v>
      </c>
      <c r="DQ107" s="64" t="s">
        <v>44</v>
      </c>
      <c r="DR107" s="64" t="s">
        <v>44</v>
      </c>
      <c r="DS107" s="64" t="s">
        <v>44</v>
      </c>
      <c r="DT107" s="64">
        <v>5.07</v>
      </c>
      <c r="DU107" s="64">
        <v>0.31</v>
      </c>
      <c r="DV107" s="63">
        <v>5.88</v>
      </c>
      <c r="DW107" s="63">
        <v>0.52</v>
      </c>
      <c r="DX107" s="64" t="s">
        <v>44</v>
      </c>
      <c r="DY107" s="64" t="s">
        <v>44</v>
      </c>
      <c r="DZ107" s="64" t="s">
        <v>44</v>
      </c>
      <c r="EA107" s="64" t="s">
        <v>44</v>
      </c>
      <c r="EB107" s="64" t="s">
        <v>44</v>
      </c>
      <c r="EC107" s="64" t="s">
        <v>44</v>
      </c>
    </row>
    <row r="108" spans="1:133" x14ac:dyDescent="0.35">
      <c r="A108" s="63"/>
      <c r="B108" s="63"/>
      <c r="Y108" s="64"/>
      <c r="AP108" s="64"/>
      <c r="AQ108" s="64"/>
      <c r="BP108" s="62"/>
      <c r="BQ108" s="62"/>
      <c r="BT108" s="64"/>
      <c r="BU108" s="64"/>
      <c r="BV108" s="64"/>
      <c r="BW108" s="64"/>
      <c r="BX108" s="64"/>
      <c r="BY108" s="64"/>
      <c r="BZ108" s="64"/>
      <c r="CA108" s="64"/>
      <c r="CB108" s="64"/>
      <c r="CC108" s="64"/>
      <c r="CD108" s="64"/>
      <c r="CE108" s="64"/>
      <c r="CF108" s="64"/>
      <c r="CG108" s="64"/>
      <c r="CL108" s="64"/>
      <c r="CM108" s="64"/>
      <c r="CN108" s="64"/>
      <c r="CO108" s="64"/>
      <c r="CP108" s="64"/>
      <c r="CQ108" s="64"/>
      <c r="CR108" s="64"/>
      <c r="CS108" s="64"/>
      <c r="CT108" s="64"/>
      <c r="CU108" s="64"/>
      <c r="CV108" s="64"/>
      <c r="CW108" s="64"/>
      <c r="CX108" s="64"/>
      <c r="CY108" s="64"/>
      <c r="CZ108" s="64"/>
      <c r="DA108" s="64"/>
      <c r="DB108" s="64"/>
      <c r="DC108" s="64"/>
      <c r="DD108" s="64"/>
      <c r="DE108" s="64"/>
      <c r="DF108" s="64"/>
      <c r="DG108" s="64"/>
      <c r="DH108" s="64"/>
      <c r="DI108" s="64"/>
      <c r="DJ108" s="64"/>
      <c r="DK108" s="64"/>
      <c r="DL108" s="64"/>
      <c r="DM108" s="64"/>
      <c r="DN108" s="64"/>
      <c r="DO108" s="64"/>
      <c r="DP108" s="64"/>
      <c r="DQ108" s="64"/>
      <c r="DR108" s="64"/>
      <c r="DS108" s="64"/>
      <c r="DT108" s="64"/>
      <c r="DU108" s="64"/>
      <c r="DX108" s="64"/>
      <c r="DY108" s="64"/>
      <c r="DZ108" s="64"/>
      <c r="EA108" s="64"/>
      <c r="EB108" s="64"/>
      <c r="EC108" s="64"/>
    </row>
    <row r="109" spans="1:133" x14ac:dyDescent="0.35">
      <c r="A109" s="63" t="s">
        <v>270</v>
      </c>
      <c r="B109" s="63" t="s">
        <v>195</v>
      </c>
      <c r="C109" s="55" t="s">
        <v>275</v>
      </c>
      <c r="E109" s="64">
        <v>46.961399999999998</v>
      </c>
      <c r="F109" s="64">
        <v>0.01</v>
      </c>
      <c r="G109" s="64">
        <v>34.150300000000001</v>
      </c>
      <c r="H109" s="64">
        <v>2.7801999999999998</v>
      </c>
      <c r="I109" s="64">
        <v>3.4700000000000002E-2</v>
      </c>
      <c r="J109" s="64">
        <v>2.3736000000000002</v>
      </c>
      <c r="K109" s="64">
        <v>0.4975</v>
      </c>
      <c r="L109" s="64">
        <v>0.1265</v>
      </c>
      <c r="M109" s="64">
        <v>2.8218000000000001</v>
      </c>
      <c r="N109" s="64">
        <f t="shared" si="1"/>
        <v>89.755999999999986</v>
      </c>
      <c r="P109" s="64">
        <v>4.0270542250550694</v>
      </c>
      <c r="Q109" s="64">
        <v>6.4488719334512259E-4</v>
      </c>
      <c r="R109" s="64">
        <v>3.4515123681782294</v>
      </c>
      <c r="S109" s="64">
        <v>0.18848803449770157</v>
      </c>
      <c r="T109" s="64">
        <v>2.1514945585433625E-3</v>
      </c>
      <c r="U109" s="64">
        <v>0.17214606051847769</v>
      </c>
      <c r="V109" s="64">
        <v>6.3920704542982001E-2</v>
      </c>
      <c r="W109" s="64">
        <v>1.1944390765367723E-2</v>
      </c>
      <c r="X109" s="64">
        <v>0.46887704220780169</v>
      </c>
      <c r="Y109" s="64"/>
      <c r="Z109" s="65">
        <v>1262</v>
      </c>
      <c r="AA109" s="65">
        <v>76</v>
      </c>
      <c r="AB109" s="65">
        <v>20.6</v>
      </c>
      <c r="AC109" s="65">
        <v>2.2000000000000002</v>
      </c>
      <c r="AD109" s="65">
        <v>1800</v>
      </c>
      <c r="AE109" s="65">
        <v>100</v>
      </c>
      <c r="AF109" s="65">
        <v>23420</v>
      </c>
      <c r="AG109" s="65">
        <v>690</v>
      </c>
      <c r="AH109" s="65">
        <v>313000</v>
      </c>
      <c r="AI109" s="65">
        <v>11000</v>
      </c>
      <c r="AJ109" s="65">
        <v>364</v>
      </c>
      <c r="AK109" s="65">
        <v>20</v>
      </c>
      <c r="AL109" s="65">
        <v>27700</v>
      </c>
      <c r="AM109" s="65">
        <v>1300</v>
      </c>
      <c r="AN109" s="65">
        <v>3320</v>
      </c>
      <c r="AO109" s="65">
        <v>410</v>
      </c>
      <c r="AP109" s="64">
        <v>0.82</v>
      </c>
      <c r="AQ109" s="64">
        <v>0.23</v>
      </c>
      <c r="AR109" s="63">
        <v>3.7</v>
      </c>
      <c r="AS109" s="63">
        <v>1.2</v>
      </c>
      <c r="AT109" s="63">
        <v>3.12</v>
      </c>
      <c r="AU109" s="63">
        <v>0.43</v>
      </c>
      <c r="AV109" s="65" t="s">
        <v>44</v>
      </c>
      <c r="AW109" s="65" t="s">
        <v>44</v>
      </c>
      <c r="AX109" s="65">
        <v>285</v>
      </c>
      <c r="AY109" s="65">
        <v>12</v>
      </c>
      <c r="AZ109" s="65">
        <v>31600</v>
      </c>
      <c r="BA109" s="65">
        <v>1400</v>
      </c>
      <c r="BB109" s="63">
        <v>10.74</v>
      </c>
      <c r="BC109" s="63">
        <v>0.64</v>
      </c>
      <c r="BD109" s="65">
        <v>62.5</v>
      </c>
      <c r="BE109" s="65">
        <v>4.2</v>
      </c>
      <c r="BF109" s="65">
        <v>129.30000000000001</v>
      </c>
      <c r="BG109" s="65">
        <v>7.9</v>
      </c>
      <c r="BH109" s="65">
        <v>188</v>
      </c>
      <c r="BI109" s="65">
        <v>19</v>
      </c>
      <c r="BJ109" s="65">
        <v>72.8</v>
      </c>
      <c r="BK109" s="65">
        <v>4</v>
      </c>
      <c r="BL109" s="63" t="s">
        <v>44</v>
      </c>
      <c r="BM109" s="63" t="s">
        <v>44</v>
      </c>
      <c r="BN109" s="65">
        <v>194</v>
      </c>
      <c r="BO109" s="65">
        <v>10</v>
      </c>
      <c r="BP109" s="65">
        <v>22.7</v>
      </c>
      <c r="BQ109" s="65">
        <v>1</v>
      </c>
      <c r="BR109" s="63">
        <v>1.79</v>
      </c>
      <c r="BS109" s="63">
        <v>0.16</v>
      </c>
      <c r="BT109" s="64" t="s">
        <v>44</v>
      </c>
      <c r="BU109" s="64" t="s">
        <v>44</v>
      </c>
      <c r="BV109" s="64" t="s">
        <v>44</v>
      </c>
      <c r="BW109" s="64" t="s">
        <v>44</v>
      </c>
      <c r="BX109" s="64" t="s">
        <v>44</v>
      </c>
      <c r="BY109" s="64" t="s">
        <v>44</v>
      </c>
      <c r="BZ109" s="64" t="s">
        <v>44</v>
      </c>
      <c r="CA109" s="64" t="s">
        <v>44</v>
      </c>
      <c r="CB109" s="64" t="s">
        <v>44</v>
      </c>
      <c r="CC109" s="64" t="s">
        <v>44</v>
      </c>
      <c r="CD109" s="64">
        <v>2.48</v>
      </c>
      <c r="CE109" s="64">
        <v>0.42</v>
      </c>
      <c r="CF109" s="64" t="s">
        <v>44</v>
      </c>
      <c r="CG109" s="64" t="s">
        <v>44</v>
      </c>
      <c r="CH109" s="63">
        <v>32.700000000000003</v>
      </c>
      <c r="CI109" s="63">
        <v>1.7</v>
      </c>
      <c r="CJ109" s="63">
        <v>180</v>
      </c>
      <c r="CK109" s="63">
        <v>15</v>
      </c>
      <c r="CL109" s="64">
        <v>0.32</v>
      </c>
      <c r="CM109" s="64">
        <v>5.2999999999999999E-2</v>
      </c>
      <c r="CN109" s="64">
        <v>0.44</v>
      </c>
      <c r="CO109" s="64">
        <v>4.7E-2</v>
      </c>
      <c r="CP109" s="64" t="s">
        <v>44</v>
      </c>
      <c r="CQ109" s="64" t="s">
        <v>44</v>
      </c>
      <c r="CR109" s="64">
        <v>0.55000000000000004</v>
      </c>
      <c r="CS109" s="64">
        <v>0.18</v>
      </c>
      <c r="CT109" s="64" t="s">
        <v>44</v>
      </c>
      <c r="CU109" s="64" t="s">
        <v>44</v>
      </c>
      <c r="CV109" s="64" t="s">
        <v>44</v>
      </c>
      <c r="CW109" s="64" t="s">
        <v>44</v>
      </c>
      <c r="CX109" s="64" t="s">
        <v>44</v>
      </c>
      <c r="CY109" s="64" t="s">
        <v>44</v>
      </c>
      <c r="CZ109" s="64" t="s">
        <v>44</v>
      </c>
      <c r="DA109" s="64" t="s">
        <v>44</v>
      </c>
      <c r="DB109" s="64">
        <v>0.375</v>
      </c>
      <c r="DC109" s="64">
        <v>7.8E-2</v>
      </c>
      <c r="DD109" s="64" t="s">
        <v>44</v>
      </c>
      <c r="DE109" s="64" t="s">
        <v>44</v>
      </c>
      <c r="DF109" s="64" t="s">
        <v>44</v>
      </c>
      <c r="DG109" s="64" t="s">
        <v>44</v>
      </c>
      <c r="DH109" s="64" t="s">
        <v>44</v>
      </c>
      <c r="DI109" s="64" t="s">
        <v>44</v>
      </c>
      <c r="DJ109" s="64" t="s">
        <v>44</v>
      </c>
      <c r="DK109" s="64" t="s">
        <v>44</v>
      </c>
      <c r="DL109" s="64" t="s">
        <v>44</v>
      </c>
      <c r="DM109" s="64" t="s">
        <v>44</v>
      </c>
      <c r="DN109" s="64" t="s">
        <v>44</v>
      </c>
      <c r="DO109" s="64" t="s">
        <v>44</v>
      </c>
      <c r="DP109" s="64" t="s">
        <v>44</v>
      </c>
      <c r="DQ109" s="64" t="s">
        <v>44</v>
      </c>
      <c r="DR109" s="64" t="s">
        <v>44</v>
      </c>
      <c r="DS109" s="64" t="s">
        <v>44</v>
      </c>
      <c r="DT109" s="64">
        <v>1.32</v>
      </c>
      <c r="DU109" s="64">
        <v>0.14000000000000001</v>
      </c>
      <c r="DV109" s="63">
        <v>10.17</v>
      </c>
      <c r="DW109" s="63">
        <v>0.9</v>
      </c>
      <c r="DX109" s="64">
        <v>0.218</v>
      </c>
      <c r="DY109" s="64">
        <v>5.0999999999999997E-2</v>
      </c>
      <c r="DZ109" s="64" t="s">
        <v>44</v>
      </c>
      <c r="EA109" s="64" t="s">
        <v>44</v>
      </c>
      <c r="EB109" s="64" t="s">
        <v>44</v>
      </c>
      <c r="EC109" s="64" t="s">
        <v>44</v>
      </c>
    </row>
    <row r="110" spans="1:133" x14ac:dyDescent="0.35">
      <c r="A110" s="63" t="s">
        <v>270</v>
      </c>
      <c r="B110" s="63" t="s">
        <v>195</v>
      </c>
      <c r="C110" s="55" t="s">
        <v>276</v>
      </c>
      <c r="E110" s="64">
        <v>43.510100000000001</v>
      </c>
      <c r="F110" s="64">
        <v>1.5100000000000001E-2</v>
      </c>
      <c r="G110" s="64">
        <v>36.478499999999997</v>
      </c>
      <c r="H110" s="64">
        <v>1.87</v>
      </c>
      <c r="J110" s="64">
        <v>0.11550000000000001</v>
      </c>
      <c r="K110" s="64">
        <v>0.1918</v>
      </c>
      <c r="L110" s="64">
        <v>0.26229999999999998</v>
      </c>
      <c r="M110" s="64">
        <v>0.38</v>
      </c>
      <c r="N110" s="64">
        <f t="shared" si="1"/>
        <v>82.823299999999989</v>
      </c>
      <c r="P110" s="64">
        <v>3.9352261253989589</v>
      </c>
      <c r="Q110" s="64">
        <v>1.360300846644157E-3</v>
      </c>
      <c r="R110" s="64">
        <v>3.888613466629574</v>
      </c>
      <c r="S110" s="64">
        <v>0.13372167766599349</v>
      </c>
      <c r="T110" s="64">
        <v>0</v>
      </c>
      <c r="U110" s="64">
        <v>9.1928719084025199E-3</v>
      </c>
      <c r="V110" s="64">
        <v>2.5618067759738277E-2</v>
      </c>
      <c r="W110" s="64">
        <v>2.5195049674498624E-2</v>
      </c>
      <c r="X110" s="64">
        <v>6.6636883445608822E-2</v>
      </c>
      <c r="Y110" s="64"/>
      <c r="Z110" s="65">
        <v>500</v>
      </c>
      <c r="AA110" s="65">
        <v>33</v>
      </c>
      <c r="AB110" s="65">
        <v>10</v>
      </c>
      <c r="AC110" s="65">
        <v>1.4</v>
      </c>
      <c r="AD110" s="65">
        <v>5180</v>
      </c>
      <c r="AE110" s="65">
        <v>220</v>
      </c>
      <c r="AF110" s="65">
        <v>9540</v>
      </c>
      <c r="AG110" s="65">
        <v>600</v>
      </c>
      <c r="AH110" s="65">
        <v>341000</v>
      </c>
      <c r="AI110" s="65">
        <v>26000</v>
      </c>
      <c r="AJ110" s="65">
        <v>840</v>
      </c>
      <c r="AK110" s="65">
        <v>31</v>
      </c>
      <c r="AL110" s="65">
        <v>4120</v>
      </c>
      <c r="AM110" s="65">
        <v>220</v>
      </c>
      <c r="AN110" s="65">
        <v>3400</v>
      </c>
      <c r="AO110" s="65">
        <v>520</v>
      </c>
      <c r="AP110" s="64">
        <v>0.97</v>
      </c>
      <c r="AQ110" s="64">
        <v>0.23</v>
      </c>
      <c r="AR110" s="63">
        <v>7.4</v>
      </c>
      <c r="AS110" s="63">
        <v>1.8</v>
      </c>
      <c r="AT110" s="63">
        <v>0.64</v>
      </c>
      <c r="AU110" s="63">
        <v>0.12</v>
      </c>
      <c r="AV110" s="65" t="s">
        <v>44</v>
      </c>
      <c r="AW110" s="65" t="s">
        <v>44</v>
      </c>
      <c r="AX110" s="65">
        <v>317</v>
      </c>
      <c r="AY110" s="65">
        <v>19</v>
      </c>
      <c r="AZ110" s="65">
        <v>16800</v>
      </c>
      <c r="BA110" s="65">
        <v>1100</v>
      </c>
      <c r="BB110" s="63">
        <v>2.67</v>
      </c>
      <c r="BC110" s="63">
        <v>0.33</v>
      </c>
      <c r="BD110" s="65">
        <v>446</v>
      </c>
      <c r="BE110" s="65">
        <v>22</v>
      </c>
      <c r="BF110" s="65">
        <v>206.6</v>
      </c>
      <c r="BG110" s="65">
        <v>8.1</v>
      </c>
      <c r="BH110" s="65">
        <v>245</v>
      </c>
      <c r="BI110" s="65">
        <v>45</v>
      </c>
      <c r="BJ110" s="65">
        <v>54.6</v>
      </c>
      <c r="BK110" s="65">
        <v>3.1</v>
      </c>
      <c r="BL110" s="63">
        <v>3</v>
      </c>
      <c r="BM110" s="63">
        <v>0.81</v>
      </c>
      <c r="BN110" s="65">
        <v>9.1</v>
      </c>
      <c r="BO110" s="65">
        <v>0.47</v>
      </c>
      <c r="BP110" s="65">
        <v>30.9</v>
      </c>
      <c r="BQ110" s="65">
        <v>1.6</v>
      </c>
      <c r="BR110" s="63">
        <v>3.24</v>
      </c>
      <c r="BS110" s="63">
        <v>0.25</v>
      </c>
      <c r="BT110" s="64">
        <v>1.08</v>
      </c>
      <c r="BU110" s="64">
        <v>0.18</v>
      </c>
      <c r="BV110" s="64" t="s">
        <v>44</v>
      </c>
      <c r="BW110" s="64" t="s">
        <v>44</v>
      </c>
      <c r="BX110" s="64" t="s">
        <v>44</v>
      </c>
      <c r="BY110" s="64" t="s">
        <v>44</v>
      </c>
      <c r="BZ110" s="64" t="s">
        <v>44</v>
      </c>
      <c r="CA110" s="64" t="s">
        <v>44</v>
      </c>
      <c r="CB110" s="64" t="s">
        <v>44</v>
      </c>
      <c r="CC110" s="64" t="s">
        <v>44</v>
      </c>
      <c r="CD110" s="64" t="s">
        <v>44</v>
      </c>
      <c r="CE110" s="64" t="s">
        <v>44</v>
      </c>
      <c r="CF110" s="64" t="s">
        <v>44</v>
      </c>
      <c r="CG110" s="64" t="s">
        <v>44</v>
      </c>
      <c r="CH110" s="63">
        <v>0.60599999999999998</v>
      </c>
      <c r="CI110" s="63">
        <v>6.0999999999999999E-2</v>
      </c>
      <c r="CJ110" s="63">
        <v>47.4</v>
      </c>
      <c r="CK110" s="63">
        <v>3.4</v>
      </c>
      <c r="CL110" s="64">
        <v>0.53500000000000003</v>
      </c>
      <c r="CM110" s="64">
        <v>7.5999999999999998E-2</v>
      </c>
      <c r="CN110" s="64">
        <v>0.87</v>
      </c>
      <c r="CO110" s="64">
        <v>0.1</v>
      </c>
      <c r="CP110" s="64" t="s">
        <v>44</v>
      </c>
      <c r="CQ110" s="64" t="s">
        <v>44</v>
      </c>
      <c r="CR110" s="64">
        <v>1.08</v>
      </c>
      <c r="CS110" s="64">
        <v>0.24</v>
      </c>
      <c r="CT110" s="64" t="s">
        <v>44</v>
      </c>
      <c r="CU110" s="64" t="s">
        <v>44</v>
      </c>
      <c r="CV110" s="64">
        <v>0.26100000000000001</v>
      </c>
      <c r="CW110" s="64">
        <v>7.6999999999999999E-2</v>
      </c>
      <c r="CX110" s="64">
        <v>0.48</v>
      </c>
      <c r="CY110" s="64">
        <v>0.16</v>
      </c>
      <c r="CZ110" s="64" t="s">
        <v>44</v>
      </c>
      <c r="DA110" s="64" t="s">
        <v>44</v>
      </c>
      <c r="DB110" s="64">
        <v>0.57999999999999996</v>
      </c>
      <c r="DC110" s="64">
        <v>0.15</v>
      </c>
      <c r="DD110" s="64" t="s">
        <v>44</v>
      </c>
      <c r="DE110" s="64" t="s">
        <v>44</v>
      </c>
      <c r="DF110" s="64" t="s">
        <v>44</v>
      </c>
      <c r="DG110" s="64" t="s">
        <v>44</v>
      </c>
      <c r="DH110" s="64" t="s">
        <v>44</v>
      </c>
      <c r="DI110" s="64" t="s">
        <v>44</v>
      </c>
      <c r="DJ110" s="64" t="s">
        <v>44</v>
      </c>
      <c r="DK110" s="64" t="s">
        <v>44</v>
      </c>
      <c r="DL110" s="64" t="s">
        <v>44</v>
      </c>
      <c r="DM110" s="64" t="s">
        <v>44</v>
      </c>
      <c r="DN110" s="64" t="s">
        <v>44</v>
      </c>
      <c r="DO110" s="64" t="s">
        <v>44</v>
      </c>
      <c r="DP110" s="64" t="s">
        <v>44</v>
      </c>
      <c r="DQ110" s="64" t="s">
        <v>44</v>
      </c>
      <c r="DR110" s="64" t="s">
        <v>44</v>
      </c>
      <c r="DS110" s="64" t="s">
        <v>44</v>
      </c>
      <c r="DT110" s="64" t="s">
        <v>44</v>
      </c>
      <c r="DU110" s="64" t="s">
        <v>44</v>
      </c>
      <c r="DV110" s="63">
        <v>6.49</v>
      </c>
      <c r="DW110" s="63">
        <v>0.97</v>
      </c>
      <c r="DX110" s="64" t="s">
        <v>44</v>
      </c>
      <c r="DY110" s="64" t="s">
        <v>44</v>
      </c>
      <c r="DZ110" s="64" t="s">
        <v>44</v>
      </c>
      <c r="EA110" s="64" t="s">
        <v>44</v>
      </c>
      <c r="EB110" s="64">
        <v>0.45500000000000002</v>
      </c>
      <c r="EC110" s="64">
        <v>6.3E-2</v>
      </c>
    </row>
    <row r="111" spans="1:133" x14ac:dyDescent="0.35">
      <c r="A111" s="63" t="s">
        <v>270</v>
      </c>
      <c r="B111" s="63" t="s">
        <v>195</v>
      </c>
      <c r="C111" s="55" t="s">
        <v>277</v>
      </c>
      <c r="E111" s="64">
        <v>44.206899999999997</v>
      </c>
      <c r="F111" s="64">
        <v>8.5000000000000006E-3</v>
      </c>
      <c r="G111" s="64">
        <v>25.688099999999999</v>
      </c>
      <c r="H111" s="64">
        <v>4.3777999999999997</v>
      </c>
      <c r="I111" s="64">
        <v>3.5000000000000003E-2</v>
      </c>
      <c r="J111" s="64">
        <v>3.7549999999999999</v>
      </c>
      <c r="K111" s="64">
        <v>1.2544999999999999</v>
      </c>
      <c r="L111" s="64">
        <v>9.8000000000000004E-2</v>
      </c>
      <c r="M111" s="64">
        <v>0.79730000000000001</v>
      </c>
      <c r="N111" s="64">
        <f t="shared" si="1"/>
        <v>80.221099999999979</v>
      </c>
      <c r="P111" s="64">
        <v>4.2682414301992866</v>
      </c>
      <c r="Q111" s="64">
        <v>7.2602708940391967E-4</v>
      </c>
      <c r="R111" s="64">
        <v>2.9231553950424018</v>
      </c>
      <c r="S111" s="64">
        <v>0.33433525398196273</v>
      </c>
      <c r="T111" s="64">
        <v>3.2295949810075878E-3</v>
      </c>
      <c r="U111" s="64">
        <v>0.30747206194878263</v>
      </c>
      <c r="V111" s="64">
        <v>0.17990806590243835</v>
      </c>
      <c r="W111" s="64">
        <v>1.0344028861019535E-2</v>
      </c>
      <c r="X111" s="64">
        <v>0.14975072038564297</v>
      </c>
      <c r="Y111" s="64"/>
      <c r="Z111" s="65">
        <v>401</v>
      </c>
      <c r="AA111" s="65">
        <v>16</v>
      </c>
      <c r="AB111" s="65">
        <v>13.9</v>
      </c>
      <c r="AC111" s="65">
        <v>1.4</v>
      </c>
      <c r="AD111" s="65">
        <v>2016</v>
      </c>
      <c r="AE111" s="65">
        <v>91</v>
      </c>
      <c r="AF111" s="65">
        <v>43200</v>
      </c>
      <c r="AG111" s="65">
        <v>2500</v>
      </c>
      <c r="AH111" s="65">
        <v>245000</v>
      </c>
      <c r="AI111" s="65">
        <v>14000</v>
      </c>
      <c r="AJ111" s="65">
        <v>520</v>
      </c>
      <c r="AK111" s="65">
        <v>21</v>
      </c>
      <c r="AL111" s="65">
        <v>6960</v>
      </c>
      <c r="AM111" s="65">
        <v>250</v>
      </c>
      <c r="AN111" s="65">
        <v>9640</v>
      </c>
      <c r="AO111" s="65">
        <v>600</v>
      </c>
      <c r="AP111" s="64">
        <v>1.75</v>
      </c>
      <c r="AQ111" s="64">
        <v>0.22</v>
      </c>
      <c r="AR111" s="63">
        <v>7.4</v>
      </c>
      <c r="AS111" s="63">
        <v>1.3</v>
      </c>
      <c r="AT111" s="63">
        <v>7</v>
      </c>
      <c r="AU111" s="63">
        <v>0.67</v>
      </c>
      <c r="AV111" s="65">
        <v>5.4</v>
      </c>
      <c r="AW111" s="65">
        <v>1.3</v>
      </c>
      <c r="AX111" s="65">
        <v>210</v>
      </c>
      <c r="AY111" s="65">
        <v>10</v>
      </c>
      <c r="AZ111" s="65">
        <v>35200</v>
      </c>
      <c r="BA111" s="65">
        <v>1300</v>
      </c>
      <c r="BB111" s="63">
        <v>12.9</v>
      </c>
      <c r="BC111" s="63">
        <v>0.66</v>
      </c>
      <c r="BD111" s="65">
        <v>81</v>
      </c>
      <c r="BE111" s="65">
        <v>4.2</v>
      </c>
      <c r="BF111" s="65">
        <v>440</v>
      </c>
      <c r="BG111" s="65">
        <v>16</v>
      </c>
      <c r="BH111" s="65">
        <v>1143</v>
      </c>
      <c r="BI111" s="65">
        <v>52</v>
      </c>
      <c r="BJ111" s="65">
        <v>51.8</v>
      </c>
      <c r="BK111" s="65">
        <v>2</v>
      </c>
      <c r="BL111" s="63">
        <v>2.61</v>
      </c>
      <c r="BM111" s="63">
        <v>0.67</v>
      </c>
      <c r="BN111" s="65">
        <v>29.2</v>
      </c>
      <c r="BO111" s="65">
        <v>1.3</v>
      </c>
      <c r="BP111" s="65">
        <v>33.9</v>
      </c>
      <c r="BQ111" s="65">
        <v>1.3</v>
      </c>
      <c r="BR111" s="63">
        <v>3.89</v>
      </c>
      <c r="BS111" s="63">
        <v>0.28999999999999998</v>
      </c>
      <c r="BT111" s="64">
        <v>6.91</v>
      </c>
      <c r="BU111" s="64">
        <v>0.54</v>
      </c>
      <c r="BV111" s="64" t="s">
        <v>44</v>
      </c>
      <c r="BW111" s="64" t="s">
        <v>44</v>
      </c>
      <c r="BX111" s="64" t="s">
        <v>44</v>
      </c>
      <c r="BY111" s="64" t="s">
        <v>44</v>
      </c>
      <c r="BZ111" s="64" t="s">
        <v>44</v>
      </c>
      <c r="CA111" s="64" t="s">
        <v>44</v>
      </c>
      <c r="CB111" s="64" t="s">
        <v>44</v>
      </c>
      <c r="CC111" s="64" t="s">
        <v>44</v>
      </c>
      <c r="CD111" s="64" t="s">
        <v>44</v>
      </c>
      <c r="CE111" s="64" t="s">
        <v>44</v>
      </c>
      <c r="CF111" s="64" t="s">
        <v>44</v>
      </c>
      <c r="CG111" s="64" t="s">
        <v>44</v>
      </c>
      <c r="CH111" s="63">
        <v>5.04</v>
      </c>
      <c r="CI111" s="63">
        <v>0.21</v>
      </c>
      <c r="CJ111" s="63">
        <v>87.8</v>
      </c>
      <c r="CK111" s="63">
        <v>3.8</v>
      </c>
      <c r="CL111" s="64">
        <v>0.69199999999999995</v>
      </c>
      <c r="CM111" s="64">
        <v>8.3000000000000004E-2</v>
      </c>
      <c r="CN111" s="64">
        <v>0.90400000000000003</v>
      </c>
      <c r="CO111" s="64">
        <v>8.5999999999999993E-2</v>
      </c>
      <c r="CP111" s="64">
        <v>0.21199999999999999</v>
      </c>
      <c r="CQ111" s="64">
        <v>2.9000000000000001E-2</v>
      </c>
      <c r="CR111" s="64">
        <v>0.92</v>
      </c>
      <c r="CS111" s="64">
        <v>0.19</v>
      </c>
      <c r="CT111" s="64">
        <v>0.41</v>
      </c>
      <c r="CU111" s="64">
        <v>0.12</v>
      </c>
      <c r="CV111" s="64">
        <v>0.22500000000000001</v>
      </c>
      <c r="CW111" s="64">
        <v>4.8000000000000001E-2</v>
      </c>
      <c r="CX111" s="64">
        <v>0.5</v>
      </c>
      <c r="CY111" s="64">
        <v>0.13</v>
      </c>
      <c r="CZ111" s="64" t="s">
        <v>44</v>
      </c>
      <c r="DA111" s="64" t="s">
        <v>44</v>
      </c>
      <c r="DB111" s="64">
        <v>0.69</v>
      </c>
      <c r="DC111" s="64">
        <v>0.13</v>
      </c>
      <c r="DD111" s="64" t="s">
        <v>44</v>
      </c>
      <c r="DE111" s="64" t="s">
        <v>44</v>
      </c>
      <c r="DF111" s="64" t="s">
        <v>44</v>
      </c>
      <c r="DG111" s="64" t="s">
        <v>44</v>
      </c>
      <c r="DH111" s="64" t="s">
        <v>44</v>
      </c>
      <c r="DI111" s="64" t="s">
        <v>44</v>
      </c>
      <c r="DJ111" s="64">
        <v>0.45</v>
      </c>
      <c r="DK111" s="64">
        <v>0.11</v>
      </c>
      <c r="DL111" s="64" t="s">
        <v>44</v>
      </c>
      <c r="DM111" s="64" t="s">
        <v>44</v>
      </c>
      <c r="DN111" s="64" t="s">
        <v>44</v>
      </c>
      <c r="DO111" s="64" t="s">
        <v>44</v>
      </c>
      <c r="DP111" s="64" t="s">
        <v>44</v>
      </c>
      <c r="DQ111" s="64" t="s">
        <v>44</v>
      </c>
      <c r="DR111" s="64" t="s">
        <v>44</v>
      </c>
      <c r="DS111" s="64" t="s">
        <v>44</v>
      </c>
      <c r="DT111" s="64" t="s">
        <v>44</v>
      </c>
      <c r="DU111" s="64" t="s">
        <v>44</v>
      </c>
      <c r="DV111" s="63">
        <v>35.6</v>
      </c>
      <c r="DW111" s="63">
        <v>2.1</v>
      </c>
      <c r="DX111" s="64" t="s">
        <v>44</v>
      </c>
      <c r="DY111" s="64" t="s">
        <v>44</v>
      </c>
      <c r="DZ111" s="64" t="s">
        <v>44</v>
      </c>
      <c r="EA111" s="64" t="s">
        <v>44</v>
      </c>
      <c r="EB111" s="64">
        <v>0.54</v>
      </c>
      <c r="EC111" s="64">
        <v>6.8000000000000005E-2</v>
      </c>
    </row>
    <row r="112" spans="1:133" x14ac:dyDescent="0.35">
      <c r="A112" s="63" t="s">
        <v>270</v>
      </c>
      <c r="B112" s="63" t="s">
        <v>195</v>
      </c>
      <c r="C112" s="55" t="s">
        <v>278</v>
      </c>
      <c r="E112" s="64">
        <v>41.365699999999997</v>
      </c>
      <c r="G112" s="64">
        <v>39.749699999999997</v>
      </c>
      <c r="H112" s="64">
        <v>2.2806999999999999</v>
      </c>
      <c r="J112" s="64">
        <v>1.1605000000000001</v>
      </c>
      <c r="K112" s="64">
        <v>0.49419999999999997</v>
      </c>
      <c r="L112" s="64">
        <v>0.47820000000000001</v>
      </c>
      <c r="M112" s="64">
        <v>0.82050000000000001</v>
      </c>
      <c r="N112" s="64">
        <f t="shared" si="1"/>
        <v>86.349499999999992</v>
      </c>
      <c r="P112" s="64">
        <v>3.6486283193949451</v>
      </c>
      <c r="Q112" s="64">
        <v>0</v>
      </c>
      <c r="R112" s="64">
        <v>4.1318121980707048</v>
      </c>
      <c r="S112" s="64">
        <v>0.15898587862931696</v>
      </c>
      <c r="T112" s="64">
        <v>0</v>
      </c>
      <c r="U112" s="64">
        <v>8.6654564953120614E-2</v>
      </c>
      <c r="V112" s="64">
        <v>6.4424690873865695E-2</v>
      </c>
      <c r="W112" s="64">
        <v>4.535723821069091E-2</v>
      </c>
      <c r="X112" s="64">
        <v>0.14021950424479859</v>
      </c>
      <c r="Y112" s="64"/>
      <c r="Z112" s="65">
        <v>532</v>
      </c>
      <c r="AA112" s="65">
        <v>32</v>
      </c>
      <c r="AB112" s="65">
        <v>11.9</v>
      </c>
      <c r="AC112" s="65">
        <v>2.2000000000000002</v>
      </c>
      <c r="AD112" s="65">
        <v>6890</v>
      </c>
      <c r="AE112" s="65">
        <v>300</v>
      </c>
      <c r="AF112" s="65">
        <v>8000</v>
      </c>
      <c r="AG112" s="65">
        <v>440</v>
      </c>
      <c r="AH112" s="65">
        <v>332000</v>
      </c>
      <c r="AI112" s="65">
        <v>16000</v>
      </c>
      <c r="AJ112" s="65">
        <v>1434</v>
      </c>
      <c r="AK112" s="65">
        <v>54</v>
      </c>
      <c r="AL112" s="65">
        <v>4810</v>
      </c>
      <c r="AM112" s="65">
        <v>200</v>
      </c>
      <c r="AN112" s="65">
        <v>2400</v>
      </c>
      <c r="AO112" s="65">
        <v>480</v>
      </c>
      <c r="AP112" s="64">
        <v>0.96</v>
      </c>
      <c r="AQ112" s="64">
        <v>0.21</v>
      </c>
      <c r="AR112" s="63">
        <v>10.199999999999999</v>
      </c>
      <c r="AS112" s="63">
        <v>3</v>
      </c>
      <c r="AT112" s="63">
        <v>20.5</v>
      </c>
      <c r="AU112" s="63">
        <v>2.6</v>
      </c>
      <c r="AV112" s="65">
        <v>35.700000000000003</v>
      </c>
      <c r="AW112" s="65">
        <v>4.5999999999999996</v>
      </c>
      <c r="AX112" s="65">
        <v>9.9499999999999993</v>
      </c>
      <c r="AY112" s="65">
        <v>0.73</v>
      </c>
      <c r="AZ112" s="65">
        <v>17200</v>
      </c>
      <c r="BA112" s="65">
        <v>1100</v>
      </c>
      <c r="BB112" s="63">
        <v>2.0499999999999998</v>
      </c>
      <c r="BC112" s="63">
        <v>0.28999999999999998</v>
      </c>
      <c r="BD112" s="65">
        <v>863</v>
      </c>
      <c r="BE112" s="65">
        <v>41</v>
      </c>
      <c r="BF112" s="65">
        <v>46.4</v>
      </c>
      <c r="BG112" s="65">
        <v>3.2</v>
      </c>
      <c r="BH112" s="65">
        <v>36.1</v>
      </c>
      <c r="BI112" s="65">
        <v>3.1</v>
      </c>
      <c r="BJ112" s="65">
        <v>52.5</v>
      </c>
      <c r="BK112" s="65">
        <v>3.9</v>
      </c>
      <c r="BL112" s="63">
        <v>4.8</v>
      </c>
      <c r="BM112" s="63">
        <v>1</v>
      </c>
      <c r="BN112" s="65">
        <v>5.96</v>
      </c>
      <c r="BO112" s="65">
        <v>0.48</v>
      </c>
      <c r="BP112" s="65">
        <v>34.700000000000003</v>
      </c>
      <c r="BQ112" s="65">
        <v>2.1</v>
      </c>
      <c r="BR112" s="63">
        <v>3.52</v>
      </c>
      <c r="BS112" s="63">
        <v>0.33</v>
      </c>
      <c r="BT112" s="64">
        <v>7.63</v>
      </c>
      <c r="BU112" s="64">
        <v>0.62</v>
      </c>
      <c r="BV112" s="64" t="s">
        <v>44</v>
      </c>
      <c r="BW112" s="64" t="s">
        <v>44</v>
      </c>
      <c r="BX112" s="64" t="s">
        <v>44</v>
      </c>
      <c r="BY112" s="64" t="s">
        <v>44</v>
      </c>
      <c r="BZ112" s="64" t="s">
        <v>44</v>
      </c>
      <c r="CA112" s="64" t="s">
        <v>44</v>
      </c>
      <c r="CB112" s="64" t="s">
        <v>44</v>
      </c>
      <c r="CC112" s="64" t="s">
        <v>44</v>
      </c>
      <c r="CD112" s="64" t="s">
        <v>44</v>
      </c>
      <c r="CE112" s="64" t="s">
        <v>44</v>
      </c>
      <c r="CF112" s="64" t="s">
        <v>44</v>
      </c>
      <c r="CG112" s="64" t="s">
        <v>44</v>
      </c>
      <c r="CH112" s="63" t="s">
        <v>44</v>
      </c>
      <c r="CI112" s="63" t="s">
        <v>44</v>
      </c>
      <c r="CJ112" s="63">
        <v>6.7</v>
      </c>
      <c r="CK112" s="63">
        <v>1</v>
      </c>
      <c r="CL112" s="64">
        <v>0.79300000000000004</v>
      </c>
      <c r="CM112" s="64">
        <v>9.4E-2</v>
      </c>
      <c r="CN112" s="64">
        <v>0.94</v>
      </c>
      <c r="CO112" s="64">
        <v>0.11</v>
      </c>
      <c r="CP112" s="64">
        <v>0.27500000000000002</v>
      </c>
      <c r="CQ112" s="64">
        <v>5.1999999999999998E-2</v>
      </c>
      <c r="CR112" s="64">
        <v>1.55</v>
      </c>
      <c r="CS112" s="64">
        <v>0.28999999999999998</v>
      </c>
      <c r="CT112" s="64">
        <v>0.52</v>
      </c>
      <c r="CU112" s="64">
        <v>0.18</v>
      </c>
      <c r="CV112" s="64">
        <v>0.23400000000000001</v>
      </c>
      <c r="CW112" s="64">
        <v>6.6000000000000003E-2</v>
      </c>
      <c r="CX112" s="64">
        <v>0.57999999999999996</v>
      </c>
      <c r="CY112" s="64">
        <v>0.22</v>
      </c>
      <c r="CZ112" s="64" t="s">
        <v>44</v>
      </c>
      <c r="DA112" s="64" t="s">
        <v>44</v>
      </c>
      <c r="DB112" s="64">
        <v>0.49</v>
      </c>
      <c r="DC112" s="64">
        <v>0.14000000000000001</v>
      </c>
      <c r="DD112" s="64" t="s">
        <v>44</v>
      </c>
      <c r="DE112" s="64" t="s">
        <v>44</v>
      </c>
      <c r="DF112" s="64" t="s">
        <v>44</v>
      </c>
      <c r="DG112" s="64" t="s">
        <v>44</v>
      </c>
      <c r="DH112" s="64" t="s">
        <v>44</v>
      </c>
      <c r="DI112" s="64" t="s">
        <v>44</v>
      </c>
      <c r="DJ112" s="64">
        <v>0.37</v>
      </c>
      <c r="DK112" s="64">
        <v>0.17</v>
      </c>
      <c r="DL112" s="64" t="s">
        <v>44</v>
      </c>
      <c r="DM112" s="64" t="s">
        <v>44</v>
      </c>
      <c r="DN112" s="64" t="s">
        <v>44</v>
      </c>
      <c r="DO112" s="64" t="s">
        <v>44</v>
      </c>
      <c r="DP112" s="64" t="s">
        <v>44</v>
      </c>
      <c r="DQ112" s="64" t="s">
        <v>44</v>
      </c>
      <c r="DR112" s="64" t="s">
        <v>44</v>
      </c>
      <c r="DS112" s="64" t="s">
        <v>44</v>
      </c>
      <c r="DT112" s="64" t="s">
        <v>44</v>
      </c>
      <c r="DU112" s="64" t="s">
        <v>44</v>
      </c>
      <c r="DV112" s="63">
        <v>3.16</v>
      </c>
      <c r="DW112" s="63">
        <v>0.25</v>
      </c>
      <c r="DX112" s="64" t="s">
        <v>44</v>
      </c>
      <c r="DY112" s="64" t="s">
        <v>44</v>
      </c>
      <c r="DZ112" s="64" t="s">
        <v>44</v>
      </c>
      <c r="EA112" s="64" t="s">
        <v>44</v>
      </c>
      <c r="EB112" s="64">
        <v>1.03</v>
      </c>
      <c r="EC112" s="64">
        <v>0.15</v>
      </c>
    </row>
    <row r="113" spans="1:133" x14ac:dyDescent="0.35">
      <c r="A113" s="63" t="s">
        <v>270</v>
      </c>
      <c r="B113" s="63" t="s">
        <v>195</v>
      </c>
      <c r="C113" s="55" t="s">
        <v>279</v>
      </c>
      <c r="E113" s="64">
        <v>43.714100000000002</v>
      </c>
      <c r="G113" s="64">
        <v>35.007899999999999</v>
      </c>
      <c r="H113" s="64">
        <v>3.8191000000000002</v>
      </c>
      <c r="J113" s="64">
        <v>0.13550000000000001</v>
      </c>
      <c r="K113" s="64">
        <v>0.1198</v>
      </c>
      <c r="L113" s="64">
        <v>0.2107</v>
      </c>
      <c r="M113" s="64">
        <v>0.36049999999999999</v>
      </c>
      <c r="N113" s="64">
        <f t="shared" si="1"/>
        <v>83.36760000000001</v>
      </c>
      <c r="P113" s="64">
        <v>3.9552722265989022</v>
      </c>
      <c r="Q113" s="64">
        <v>0</v>
      </c>
      <c r="R113" s="64">
        <v>3.7337653469408538</v>
      </c>
      <c r="S113" s="64">
        <v>0.27329931093838256</v>
      </c>
      <c r="T113" s="64">
        <v>0</v>
      </c>
      <c r="U113" s="64">
        <v>1.0730327127252151E-2</v>
      </c>
      <c r="V113" s="64">
        <v>1.6187842820920013E-2</v>
      </c>
      <c r="W113" s="64">
        <v>2.0359922918845513E-2</v>
      </c>
      <c r="X113" s="64">
        <v>6.3160934232643073E-2</v>
      </c>
      <c r="Y113" s="64"/>
      <c r="Z113" s="65">
        <v>458</v>
      </c>
      <c r="AA113" s="65">
        <v>52</v>
      </c>
      <c r="AB113" s="65">
        <v>11.6</v>
      </c>
      <c r="AC113" s="65">
        <v>1.7</v>
      </c>
      <c r="AD113" s="65">
        <v>6690</v>
      </c>
      <c r="AE113" s="65">
        <v>590</v>
      </c>
      <c r="AF113" s="65">
        <v>6340</v>
      </c>
      <c r="AG113" s="65">
        <v>950</v>
      </c>
      <c r="AH113" s="65">
        <v>334000</v>
      </c>
      <c r="AI113" s="65">
        <v>11000</v>
      </c>
      <c r="AJ113" s="65">
        <v>1310</v>
      </c>
      <c r="AK113" s="65">
        <v>100</v>
      </c>
      <c r="AL113" s="65">
        <v>5520</v>
      </c>
      <c r="AM113" s="65">
        <v>430</v>
      </c>
      <c r="AN113" s="65">
        <v>3070</v>
      </c>
      <c r="AO113" s="65">
        <v>400</v>
      </c>
      <c r="AP113" s="64" t="s">
        <v>44</v>
      </c>
      <c r="AQ113" s="64" t="s">
        <v>44</v>
      </c>
      <c r="AR113" s="63">
        <v>9</v>
      </c>
      <c r="AS113" s="63">
        <v>2.2000000000000002</v>
      </c>
      <c r="AT113" s="63">
        <v>5.8</v>
      </c>
      <c r="AU113" s="63">
        <v>1.9</v>
      </c>
      <c r="AV113" s="65">
        <v>10.3</v>
      </c>
      <c r="AW113" s="65">
        <v>4</v>
      </c>
      <c r="AX113" s="65">
        <v>35.200000000000003</v>
      </c>
      <c r="AY113" s="65">
        <v>9</v>
      </c>
      <c r="AZ113" s="65">
        <v>36600</v>
      </c>
      <c r="BA113" s="65">
        <v>1700</v>
      </c>
      <c r="BB113" s="63">
        <v>8.52</v>
      </c>
      <c r="BC113" s="63">
        <v>0.96</v>
      </c>
      <c r="BD113" s="65">
        <v>516</v>
      </c>
      <c r="BE113" s="65">
        <v>83</v>
      </c>
      <c r="BF113" s="65">
        <v>216</v>
      </c>
      <c r="BG113" s="65">
        <v>15</v>
      </c>
      <c r="BH113" s="65">
        <v>140</v>
      </c>
      <c r="BI113" s="65">
        <v>11</v>
      </c>
      <c r="BJ113" s="65">
        <v>77.2</v>
      </c>
      <c r="BK113" s="65">
        <v>4</v>
      </c>
      <c r="BL113" s="63">
        <v>4.4000000000000004</v>
      </c>
      <c r="BM113" s="63">
        <v>1.2</v>
      </c>
      <c r="BN113" s="65">
        <v>8.8000000000000007</v>
      </c>
      <c r="BO113" s="65">
        <v>1</v>
      </c>
      <c r="BP113" s="65">
        <v>36.9</v>
      </c>
      <c r="BQ113" s="65">
        <v>4.5999999999999996</v>
      </c>
      <c r="BR113" s="63">
        <v>2.98</v>
      </c>
      <c r="BS113" s="63">
        <v>0.32</v>
      </c>
      <c r="BT113" s="64" t="s">
        <v>44</v>
      </c>
      <c r="BU113" s="64" t="s">
        <v>44</v>
      </c>
      <c r="BV113" s="64" t="s">
        <v>44</v>
      </c>
      <c r="BW113" s="64" t="s">
        <v>44</v>
      </c>
      <c r="BX113" s="64">
        <v>2.92</v>
      </c>
      <c r="BY113" s="64">
        <v>0.46</v>
      </c>
      <c r="BZ113" s="64" t="s">
        <v>44</v>
      </c>
      <c r="CA113" s="64" t="s">
        <v>44</v>
      </c>
      <c r="CB113" s="64" t="s">
        <v>44</v>
      </c>
      <c r="CC113" s="64" t="s">
        <v>44</v>
      </c>
      <c r="CD113" s="64" t="s">
        <v>44</v>
      </c>
      <c r="CE113" s="64" t="s">
        <v>44</v>
      </c>
      <c r="CF113" s="64" t="s">
        <v>44</v>
      </c>
      <c r="CG113" s="64" t="s">
        <v>44</v>
      </c>
      <c r="CH113" s="63">
        <v>0.34499999999999997</v>
      </c>
      <c r="CI113" s="63">
        <v>4.2999999999999997E-2</v>
      </c>
      <c r="CJ113" s="63">
        <v>12.1</v>
      </c>
      <c r="CK113" s="63">
        <v>1.1000000000000001</v>
      </c>
      <c r="CL113" s="64">
        <v>1.0900000000000001</v>
      </c>
      <c r="CM113" s="64">
        <v>0.11</v>
      </c>
      <c r="CN113" s="64">
        <v>1.37</v>
      </c>
      <c r="CO113" s="64">
        <v>0.14000000000000001</v>
      </c>
      <c r="CP113" s="64">
        <v>0.34200000000000003</v>
      </c>
      <c r="CQ113" s="64">
        <v>4.2999999999999997E-2</v>
      </c>
      <c r="CR113" s="64">
        <v>1.31</v>
      </c>
      <c r="CS113" s="64">
        <v>0.25</v>
      </c>
      <c r="CT113" s="64">
        <v>0.6</v>
      </c>
      <c r="CU113" s="64">
        <v>0.15</v>
      </c>
      <c r="CV113" s="64">
        <v>0.223</v>
      </c>
      <c r="CW113" s="64">
        <v>6.0999999999999999E-2</v>
      </c>
      <c r="CX113" s="64" t="s">
        <v>44</v>
      </c>
      <c r="CY113" s="64" t="s">
        <v>44</v>
      </c>
      <c r="CZ113" s="64" t="s">
        <v>44</v>
      </c>
      <c r="DA113" s="64" t="s">
        <v>44</v>
      </c>
      <c r="DB113" s="64">
        <v>0.71</v>
      </c>
      <c r="DC113" s="64">
        <v>0.2</v>
      </c>
      <c r="DD113" s="64" t="s">
        <v>44</v>
      </c>
      <c r="DE113" s="64" t="s">
        <v>44</v>
      </c>
      <c r="DF113" s="64">
        <v>0.315</v>
      </c>
      <c r="DG113" s="64">
        <v>9.1999999999999998E-2</v>
      </c>
      <c r="DH113" s="64" t="s">
        <v>44</v>
      </c>
      <c r="DI113" s="64" t="s">
        <v>44</v>
      </c>
      <c r="DJ113" s="64" t="s">
        <v>44</v>
      </c>
      <c r="DK113" s="64" t="s">
        <v>44</v>
      </c>
      <c r="DL113" s="64" t="s">
        <v>44</v>
      </c>
      <c r="DM113" s="64" t="s">
        <v>44</v>
      </c>
      <c r="DN113" s="64" t="s">
        <v>44</v>
      </c>
      <c r="DO113" s="64" t="s">
        <v>44</v>
      </c>
      <c r="DP113" s="64" t="s">
        <v>44</v>
      </c>
      <c r="DQ113" s="64" t="s">
        <v>44</v>
      </c>
      <c r="DR113" s="64" t="s">
        <v>44</v>
      </c>
      <c r="DS113" s="64" t="s">
        <v>44</v>
      </c>
      <c r="DT113" s="64" t="s">
        <v>44</v>
      </c>
      <c r="DU113" s="64" t="s">
        <v>44</v>
      </c>
      <c r="DV113" s="63">
        <v>15.68</v>
      </c>
      <c r="DW113" s="63">
        <v>0.94</v>
      </c>
      <c r="DX113" s="64" t="s">
        <v>44</v>
      </c>
      <c r="DY113" s="64" t="s">
        <v>44</v>
      </c>
      <c r="DZ113" s="64" t="s">
        <v>44</v>
      </c>
      <c r="EA113" s="64" t="s">
        <v>44</v>
      </c>
      <c r="EB113" s="64">
        <v>0.72</v>
      </c>
      <c r="EC113" s="64">
        <v>0.11</v>
      </c>
    </row>
    <row r="114" spans="1:133" x14ac:dyDescent="0.35">
      <c r="A114" s="63" t="s">
        <v>270</v>
      </c>
      <c r="B114" s="63" t="s">
        <v>195</v>
      </c>
      <c r="C114" s="55" t="s">
        <v>280</v>
      </c>
      <c r="E114" s="64">
        <v>39.598700000000001</v>
      </c>
      <c r="F114" s="64">
        <v>9.1000000000000004E-3</v>
      </c>
      <c r="G114" s="64">
        <v>39.147799999999997</v>
      </c>
      <c r="H114" s="64">
        <v>3.601</v>
      </c>
      <c r="I114" s="64">
        <v>-2.5000000000000001E-3</v>
      </c>
      <c r="J114" s="64">
        <v>1.0588</v>
      </c>
      <c r="K114" s="64">
        <v>0.50849999999999995</v>
      </c>
      <c r="L114" s="64">
        <v>0.48509999999999998</v>
      </c>
      <c r="M114" s="64">
        <v>0.81710000000000005</v>
      </c>
      <c r="N114" s="64">
        <f t="shared" si="1"/>
        <v>85.22359999999999</v>
      </c>
      <c r="P114" s="64">
        <v>3.5612717942826375</v>
      </c>
      <c r="Q114" s="64">
        <v>6.7629207356748652E-4</v>
      </c>
      <c r="R114" s="64">
        <v>4.1495503366449196</v>
      </c>
      <c r="S114" s="64">
        <v>0.25597174874556744</v>
      </c>
      <c r="T114" s="64">
        <v>0</v>
      </c>
      <c r="U114" s="64">
        <v>8.0743050401067884E-2</v>
      </c>
      <c r="V114" s="64">
        <v>6.837420186146545E-2</v>
      </c>
      <c r="W114" s="64">
        <v>4.721361732204947E-2</v>
      </c>
      <c r="X114" s="64">
        <v>0.1429796592345535</v>
      </c>
      <c r="Y114" s="64"/>
      <c r="Z114" s="65">
        <v>678</v>
      </c>
      <c r="AA114" s="65">
        <v>29</v>
      </c>
      <c r="AB114" s="65">
        <v>14.3</v>
      </c>
      <c r="AC114" s="65">
        <v>1.4</v>
      </c>
      <c r="AD114" s="65">
        <v>6970</v>
      </c>
      <c r="AE114" s="65">
        <v>290</v>
      </c>
      <c r="AF114" s="65">
        <v>11080</v>
      </c>
      <c r="AG114" s="65">
        <v>860</v>
      </c>
      <c r="AH114" s="65">
        <v>331000</v>
      </c>
      <c r="AI114" s="65">
        <v>16000</v>
      </c>
      <c r="AJ114" s="65">
        <v>1366</v>
      </c>
      <c r="AK114" s="65">
        <v>63</v>
      </c>
      <c r="AL114" s="65">
        <v>5870</v>
      </c>
      <c r="AM114" s="65">
        <v>170</v>
      </c>
      <c r="AN114" s="65">
        <v>3990</v>
      </c>
      <c r="AO114" s="65">
        <v>520</v>
      </c>
      <c r="AP114" s="64" t="s">
        <v>44</v>
      </c>
      <c r="AQ114" s="64" t="s">
        <v>44</v>
      </c>
      <c r="AR114" s="63">
        <v>7.6</v>
      </c>
      <c r="AS114" s="63">
        <v>1.5</v>
      </c>
      <c r="AT114" s="63">
        <v>0.39</v>
      </c>
      <c r="AU114" s="63">
        <v>0.1</v>
      </c>
      <c r="AV114" s="65" t="s">
        <v>44</v>
      </c>
      <c r="AW114" s="65" t="s">
        <v>44</v>
      </c>
      <c r="AX114" s="65">
        <v>126</v>
      </c>
      <c r="AY114" s="65">
        <v>26</v>
      </c>
      <c r="AZ114" s="65">
        <v>36100</v>
      </c>
      <c r="BA114" s="65">
        <v>2200</v>
      </c>
      <c r="BB114" s="63">
        <v>14.7</v>
      </c>
      <c r="BC114" s="63">
        <v>1</v>
      </c>
      <c r="BD114" s="65">
        <v>468</v>
      </c>
      <c r="BE114" s="65">
        <v>25</v>
      </c>
      <c r="BF114" s="65">
        <v>261</v>
      </c>
      <c r="BG114" s="65">
        <v>12</v>
      </c>
      <c r="BH114" s="65">
        <v>215</v>
      </c>
      <c r="BI114" s="65">
        <v>15</v>
      </c>
      <c r="BJ114" s="65">
        <v>66.2</v>
      </c>
      <c r="BK114" s="65">
        <v>2.7</v>
      </c>
      <c r="BL114" s="63">
        <v>4.92</v>
      </c>
      <c r="BM114" s="63">
        <v>0.75</v>
      </c>
      <c r="BN114" s="65">
        <v>8.2100000000000009</v>
      </c>
      <c r="BO114" s="65">
        <v>0.55000000000000004</v>
      </c>
      <c r="BP114" s="65">
        <v>58.2</v>
      </c>
      <c r="BQ114" s="65">
        <v>2.4</v>
      </c>
      <c r="BR114" s="63">
        <v>4.0999999999999996</v>
      </c>
      <c r="BS114" s="63">
        <v>0.32</v>
      </c>
      <c r="BT114" s="64" t="s">
        <v>44</v>
      </c>
      <c r="BU114" s="64" t="s">
        <v>44</v>
      </c>
      <c r="BV114" s="64" t="s">
        <v>44</v>
      </c>
      <c r="BW114" s="64" t="s">
        <v>44</v>
      </c>
      <c r="BX114" s="64" t="s">
        <v>44</v>
      </c>
      <c r="BY114" s="64" t="s">
        <v>44</v>
      </c>
      <c r="BZ114" s="64" t="s">
        <v>44</v>
      </c>
      <c r="CA114" s="64" t="s">
        <v>44</v>
      </c>
      <c r="CB114" s="64" t="s">
        <v>44</v>
      </c>
      <c r="CC114" s="64" t="s">
        <v>44</v>
      </c>
      <c r="CD114" s="64" t="s">
        <v>44</v>
      </c>
      <c r="CE114" s="64" t="s">
        <v>44</v>
      </c>
      <c r="CF114" s="64" t="s">
        <v>44</v>
      </c>
      <c r="CG114" s="64" t="s">
        <v>44</v>
      </c>
      <c r="CH114" s="63">
        <v>0.38400000000000001</v>
      </c>
      <c r="CI114" s="63">
        <v>0.04</v>
      </c>
      <c r="CJ114" s="63">
        <v>49.9</v>
      </c>
      <c r="CK114" s="63">
        <v>7.1</v>
      </c>
      <c r="CL114" s="64">
        <v>1.1200000000000001</v>
      </c>
      <c r="CM114" s="64">
        <v>0.11</v>
      </c>
      <c r="CN114" s="64">
        <v>1.64</v>
      </c>
      <c r="CO114" s="64">
        <v>0.15</v>
      </c>
      <c r="CP114" s="64">
        <v>0.43</v>
      </c>
      <c r="CQ114" s="64">
        <v>6.6000000000000003E-2</v>
      </c>
      <c r="CR114" s="64">
        <v>1.85</v>
      </c>
      <c r="CS114" s="64">
        <v>0.24</v>
      </c>
      <c r="CT114" s="64">
        <v>0.62</v>
      </c>
      <c r="CU114" s="64">
        <v>0.18</v>
      </c>
      <c r="CV114" s="64">
        <v>0.25900000000000001</v>
      </c>
      <c r="CW114" s="64">
        <v>6.7000000000000004E-2</v>
      </c>
      <c r="CX114" s="64" t="s">
        <v>44</v>
      </c>
      <c r="CY114" s="64" t="s">
        <v>44</v>
      </c>
      <c r="CZ114" s="64" t="s">
        <v>44</v>
      </c>
      <c r="DA114" s="64" t="s">
        <v>44</v>
      </c>
      <c r="DB114" s="64">
        <v>0.77</v>
      </c>
      <c r="DC114" s="64">
        <v>0.2</v>
      </c>
      <c r="DD114" s="64" t="s">
        <v>44</v>
      </c>
      <c r="DE114" s="64" t="s">
        <v>44</v>
      </c>
      <c r="DF114" s="64">
        <v>0.30099999999999999</v>
      </c>
      <c r="DG114" s="64">
        <v>9.0999999999999998E-2</v>
      </c>
      <c r="DH114" s="64" t="s">
        <v>44</v>
      </c>
      <c r="DI114" s="64" t="s">
        <v>44</v>
      </c>
      <c r="DJ114" s="64" t="s">
        <v>44</v>
      </c>
      <c r="DK114" s="64" t="s">
        <v>44</v>
      </c>
      <c r="DL114" s="64" t="s">
        <v>44</v>
      </c>
      <c r="DM114" s="64" t="s">
        <v>44</v>
      </c>
      <c r="DN114" s="64" t="s">
        <v>44</v>
      </c>
      <c r="DO114" s="64" t="s">
        <v>44</v>
      </c>
      <c r="DP114" s="64" t="s">
        <v>44</v>
      </c>
      <c r="DQ114" s="64" t="s">
        <v>44</v>
      </c>
      <c r="DR114" s="64" t="s">
        <v>44</v>
      </c>
      <c r="DS114" s="64" t="s">
        <v>44</v>
      </c>
      <c r="DT114" s="64" t="s">
        <v>44</v>
      </c>
      <c r="DU114" s="64" t="s">
        <v>44</v>
      </c>
      <c r="DV114" s="63">
        <v>11.5</v>
      </c>
      <c r="DW114" s="63">
        <v>0.67</v>
      </c>
      <c r="DX114" s="64" t="s">
        <v>44</v>
      </c>
      <c r="DY114" s="64" t="s">
        <v>44</v>
      </c>
      <c r="DZ114" s="64" t="s">
        <v>44</v>
      </c>
      <c r="EA114" s="64" t="s">
        <v>44</v>
      </c>
      <c r="EB114" s="64">
        <v>0.96</v>
      </c>
      <c r="EC114" s="64">
        <v>0.12</v>
      </c>
    </row>
    <row r="115" spans="1:133" x14ac:dyDescent="0.35">
      <c r="A115" s="63" t="s">
        <v>270</v>
      </c>
      <c r="B115" s="63" t="s">
        <v>195</v>
      </c>
      <c r="C115" s="55" t="s">
        <v>281</v>
      </c>
      <c r="E115" s="64">
        <v>41.848599999999998</v>
      </c>
      <c r="F115" s="64">
        <v>1.4E-2</v>
      </c>
      <c r="G115" s="64">
        <v>34.069200000000002</v>
      </c>
      <c r="H115" s="64">
        <v>4.1252000000000004</v>
      </c>
      <c r="I115" s="64">
        <v>4.87E-2</v>
      </c>
      <c r="J115" s="64">
        <v>2.2631999999999999</v>
      </c>
      <c r="K115" s="64">
        <v>0.84330000000000005</v>
      </c>
      <c r="L115" s="64">
        <v>0.29220000000000002</v>
      </c>
      <c r="M115" s="64">
        <v>1.401</v>
      </c>
      <c r="N115" s="64">
        <f t="shared" si="1"/>
        <v>84.9054</v>
      </c>
      <c r="P115" s="64">
        <v>3.8114587446783124</v>
      </c>
      <c r="Q115" s="64">
        <v>6.8488889455390288E-4</v>
      </c>
      <c r="R115" s="64">
        <v>3.6570191224253126</v>
      </c>
      <c r="S115" s="64">
        <v>0.29738935105967146</v>
      </c>
      <c r="T115" s="64">
        <v>3.8082493213427099E-3</v>
      </c>
      <c r="U115" s="64">
        <v>0.17433859970409743</v>
      </c>
      <c r="V115" s="64">
        <v>0.1140478773505474</v>
      </c>
      <c r="W115" s="64">
        <v>2.8297952963785594E-2</v>
      </c>
      <c r="X115" s="64">
        <v>0.24721468657404183</v>
      </c>
      <c r="Y115" s="64"/>
      <c r="Z115" s="65">
        <v>1007</v>
      </c>
      <c r="AA115" s="65">
        <v>69</v>
      </c>
      <c r="AB115" s="65">
        <v>22.5</v>
      </c>
      <c r="AC115" s="65">
        <v>2.7</v>
      </c>
      <c r="AD115" s="65">
        <v>12930</v>
      </c>
      <c r="AE115" s="65">
        <v>750</v>
      </c>
      <c r="AF115" s="65">
        <v>15000</v>
      </c>
      <c r="AG115" s="65">
        <v>1600</v>
      </c>
      <c r="AH115" s="65">
        <v>345000</v>
      </c>
      <c r="AI115" s="65">
        <v>18000</v>
      </c>
      <c r="AJ115" s="65">
        <v>2070</v>
      </c>
      <c r="AK115" s="65">
        <v>340</v>
      </c>
      <c r="AL115" s="65">
        <v>11240</v>
      </c>
      <c r="AM115" s="65">
        <v>710</v>
      </c>
      <c r="AN115" s="65">
        <v>4780</v>
      </c>
      <c r="AO115" s="65">
        <v>550</v>
      </c>
      <c r="AP115" s="64" t="s">
        <v>44</v>
      </c>
      <c r="AQ115" s="64" t="s">
        <v>44</v>
      </c>
      <c r="AR115" s="63">
        <v>2.16</v>
      </c>
      <c r="AS115" s="63">
        <v>0.81</v>
      </c>
      <c r="AT115" s="63">
        <v>0.56000000000000005</v>
      </c>
      <c r="AU115" s="63">
        <v>0.2</v>
      </c>
      <c r="AV115" s="65" t="s">
        <v>44</v>
      </c>
      <c r="AW115" s="65" t="s">
        <v>44</v>
      </c>
      <c r="AX115" s="65">
        <v>93.7</v>
      </c>
      <c r="AY115" s="65">
        <v>7.7</v>
      </c>
      <c r="AZ115" s="65">
        <v>45200</v>
      </c>
      <c r="BA115" s="65">
        <v>2600</v>
      </c>
      <c r="BB115" s="63">
        <v>29.6</v>
      </c>
      <c r="BC115" s="63">
        <v>2</v>
      </c>
      <c r="BD115" s="65">
        <v>66</v>
      </c>
      <c r="BE115" s="65">
        <v>5.5</v>
      </c>
      <c r="BF115" s="65">
        <v>56.8</v>
      </c>
      <c r="BG115" s="65">
        <v>4.2</v>
      </c>
      <c r="BH115" s="65">
        <v>578</v>
      </c>
      <c r="BI115" s="65">
        <v>32</v>
      </c>
      <c r="BJ115" s="65">
        <v>48.2</v>
      </c>
      <c r="BK115" s="65">
        <v>3.8</v>
      </c>
      <c r="BL115" s="63">
        <v>5.5</v>
      </c>
      <c r="BM115" s="63">
        <v>0.87</v>
      </c>
      <c r="BN115" s="65">
        <v>18.600000000000001</v>
      </c>
      <c r="BO115" s="65">
        <v>1.4</v>
      </c>
      <c r="BP115" s="65">
        <v>94.7</v>
      </c>
      <c r="BQ115" s="65">
        <v>6.6</v>
      </c>
      <c r="BR115" s="63">
        <v>8.26</v>
      </c>
      <c r="BS115" s="63">
        <v>0.74</v>
      </c>
      <c r="BT115" s="64">
        <v>2.19</v>
      </c>
      <c r="BU115" s="64">
        <v>0.39</v>
      </c>
      <c r="BV115" s="64" t="s">
        <v>44</v>
      </c>
      <c r="BW115" s="64" t="s">
        <v>44</v>
      </c>
      <c r="BX115" s="64" t="s">
        <v>44</v>
      </c>
      <c r="BY115" s="64" t="s">
        <v>44</v>
      </c>
      <c r="BZ115" s="64" t="s">
        <v>44</v>
      </c>
      <c r="CA115" s="64" t="s">
        <v>44</v>
      </c>
      <c r="CB115" s="64" t="s">
        <v>44</v>
      </c>
      <c r="CC115" s="64" t="s">
        <v>44</v>
      </c>
      <c r="CD115" s="64" t="s">
        <v>44</v>
      </c>
      <c r="CE115" s="64" t="s">
        <v>44</v>
      </c>
      <c r="CF115" s="64" t="s">
        <v>44</v>
      </c>
      <c r="CG115" s="64" t="s">
        <v>44</v>
      </c>
      <c r="CH115" s="63">
        <v>0.47199999999999998</v>
      </c>
      <c r="CI115" s="63">
        <v>5.2999999999999999E-2</v>
      </c>
      <c r="CJ115" s="63">
        <v>106</v>
      </c>
      <c r="CK115" s="63">
        <v>12</v>
      </c>
      <c r="CL115" s="64">
        <v>2.2000000000000002</v>
      </c>
      <c r="CM115" s="64">
        <v>0.25</v>
      </c>
      <c r="CN115" s="64">
        <v>3.8</v>
      </c>
      <c r="CO115" s="64">
        <v>0.39</v>
      </c>
      <c r="CP115" s="64">
        <v>0.72</v>
      </c>
      <c r="CQ115" s="64">
        <v>0.12</v>
      </c>
      <c r="CR115" s="64">
        <v>3.4</v>
      </c>
      <c r="CS115" s="64">
        <v>0.46</v>
      </c>
      <c r="CT115" s="64">
        <v>1.1000000000000001</v>
      </c>
      <c r="CU115" s="64">
        <v>0.34</v>
      </c>
      <c r="CV115" s="64">
        <v>0.51</v>
      </c>
      <c r="CW115" s="64">
        <v>0.1</v>
      </c>
      <c r="CX115" s="64">
        <v>1.34</v>
      </c>
      <c r="CY115" s="64">
        <v>0.32</v>
      </c>
      <c r="CZ115" s="64">
        <v>0.27100000000000002</v>
      </c>
      <c r="DA115" s="64">
        <v>0.06</v>
      </c>
      <c r="DB115" s="64">
        <v>1.74</v>
      </c>
      <c r="DC115" s="64">
        <v>0.3</v>
      </c>
      <c r="DD115" s="64">
        <v>0.309</v>
      </c>
      <c r="DE115" s="64">
        <v>4.8000000000000001E-2</v>
      </c>
      <c r="DF115" s="64">
        <v>0.79</v>
      </c>
      <c r="DG115" s="64">
        <v>0.13</v>
      </c>
      <c r="DH115" s="64" t="s">
        <v>44</v>
      </c>
      <c r="DI115" s="64" t="s">
        <v>44</v>
      </c>
      <c r="DJ115" s="64">
        <v>0.88</v>
      </c>
      <c r="DK115" s="64">
        <v>0.22</v>
      </c>
      <c r="DL115" s="64" t="s">
        <v>44</v>
      </c>
      <c r="DM115" s="64" t="s">
        <v>44</v>
      </c>
      <c r="DN115" s="64" t="s">
        <v>44</v>
      </c>
      <c r="DO115" s="64" t="s">
        <v>44</v>
      </c>
      <c r="DP115" s="64" t="s">
        <v>44</v>
      </c>
      <c r="DQ115" s="64" t="s">
        <v>44</v>
      </c>
      <c r="DR115" s="64" t="s">
        <v>44</v>
      </c>
      <c r="DS115" s="64" t="s">
        <v>44</v>
      </c>
      <c r="DT115" s="64">
        <v>0.5</v>
      </c>
      <c r="DU115" s="64">
        <v>8.1000000000000003E-2</v>
      </c>
      <c r="DV115" s="63">
        <v>18.5</v>
      </c>
      <c r="DW115" s="63">
        <v>1.8</v>
      </c>
      <c r="DX115" s="64" t="s">
        <v>44</v>
      </c>
      <c r="DY115" s="64" t="s">
        <v>44</v>
      </c>
      <c r="DZ115" s="64" t="s">
        <v>44</v>
      </c>
      <c r="EA115" s="64" t="s">
        <v>44</v>
      </c>
      <c r="EB115" s="64">
        <v>0.51</v>
      </c>
      <c r="EC115" s="64">
        <v>0.21</v>
      </c>
    </row>
    <row r="116" spans="1:133" x14ac:dyDescent="0.35">
      <c r="A116" s="63" t="s">
        <v>270</v>
      </c>
      <c r="B116" s="63" t="s">
        <v>195</v>
      </c>
      <c r="C116" s="55" t="s">
        <v>282</v>
      </c>
      <c r="E116" s="64">
        <v>44.8262</v>
      </c>
      <c r="F116" s="64">
        <v>3.7699999999999997E-2</v>
      </c>
      <c r="G116" s="64">
        <v>37.067500000000003</v>
      </c>
      <c r="H116" s="64">
        <v>1.6635</v>
      </c>
      <c r="I116" s="64">
        <v>-4.0000000000000002E-4</v>
      </c>
      <c r="J116" s="64">
        <v>0.48970000000000002</v>
      </c>
      <c r="K116" s="64">
        <v>0.40699999999999997</v>
      </c>
      <c r="L116" s="64">
        <v>0.32240000000000002</v>
      </c>
      <c r="M116" s="64">
        <v>0.63270000000000004</v>
      </c>
      <c r="N116" s="64">
        <f t="shared" si="1"/>
        <v>85.446299999999994</v>
      </c>
      <c r="P116" s="64">
        <v>3.9422451731879957</v>
      </c>
      <c r="Q116" s="64">
        <v>2.6452044569144424E-3</v>
      </c>
      <c r="R116" s="64">
        <v>3.8419951648452368</v>
      </c>
      <c r="S116" s="64">
        <v>0.1154150860882663</v>
      </c>
      <c r="T116" s="64">
        <v>0</v>
      </c>
      <c r="U116" s="64">
        <v>3.6497265304492647E-2</v>
      </c>
      <c r="V116" s="64">
        <v>5.3749064223426853E-2</v>
      </c>
      <c r="W116" s="64">
        <v>3.0149917704128882E-2</v>
      </c>
      <c r="X116" s="64">
        <v>0.10741524215574907</v>
      </c>
      <c r="Y116" s="64"/>
      <c r="Z116" s="65">
        <v>209</v>
      </c>
      <c r="AA116" s="65">
        <v>19</v>
      </c>
      <c r="AB116" s="65">
        <v>14.5</v>
      </c>
      <c r="AC116" s="65">
        <v>2</v>
      </c>
      <c r="AD116" s="65">
        <v>3880</v>
      </c>
      <c r="AE116" s="65">
        <v>210</v>
      </c>
      <c r="AF116" s="65">
        <v>8820</v>
      </c>
      <c r="AG116" s="65">
        <v>640</v>
      </c>
      <c r="AH116" s="65">
        <v>304000</v>
      </c>
      <c r="AI116" s="65">
        <v>12000</v>
      </c>
      <c r="AJ116" s="65">
        <v>1408</v>
      </c>
      <c r="AK116" s="65">
        <v>65</v>
      </c>
      <c r="AL116" s="65">
        <v>6160</v>
      </c>
      <c r="AM116" s="65">
        <v>350</v>
      </c>
      <c r="AN116" s="65">
        <v>4800</v>
      </c>
      <c r="AO116" s="65">
        <v>630</v>
      </c>
      <c r="AP116" s="64">
        <v>1.22</v>
      </c>
      <c r="AQ116" s="64">
        <v>0.27</v>
      </c>
      <c r="AR116" s="63">
        <v>7.9</v>
      </c>
      <c r="AS116" s="63">
        <v>1.6</v>
      </c>
      <c r="AT116" s="63">
        <v>2.04</v>
      </c>
      <c r="AU116" s="63">
        <v>0.26</v>
      </c>
      <c r="AV116" s="65">
        <v>4.0999999999999996</v>
      </c>
      <c r="AW116" s="65">
        <v>1.1000000000000001</v>
      </c>
      <c r="AX116" s="65">
        <v>92.5</v>
      </c>
      <c r="AY116" s="65">
        <v>9.1</v>
      </c>
      <c r="AZ116" s="65">
        <v>16200</v>
      </c>
      <c r="BA116" s="65">
        <v>1200</v>
      </c>
      <c r="BB116" s="63">
        <v>2.38</v>
      </c>
      <c r="BC116" s="63">
        <v>0.34</v>
      </c>
      <c r="BD116" s="65">
        <v>246</v>
      </c>
      <c r="BE116" s="65">
        <v>14</v>
      </c>
      <c r="BF116" s="65">
        <v>247</v>
      </c>
      <c r="BG116" s="65">
        <v>43</v>
      </c>
      <c r="BH116" s="65">
        <v>157</v>
      </c>
      <c r="BI116" s="65">
        <v>52</v>
      </c>
      <c r="BJ116" s="65">
        <v>33.4</v>
      </c>
      <c r="BK116" s="65">
        <v>2.1</v>
      </c>
      <c r="BL116" s="63">
        <v>6.4</v>
      </c>
      <c r="BM116" s="63">
        <v>1.1000000000000001</v>
      </c>
      <c r="BN116" s="65">
        <v>16.600000000000001</v>
      </c>
      <c r="BO116" s="65">
        <v>1.5</v>
      </c>
      <c r="BP116" s="65">
        <v>41.5</v>
      </c>
      <c r="BQ116" s="65">
        <v>3.1</v>
      </c>
      <c r="BR116" s="63">
        <v>8.4700000000000006</v>
      </c>
      <c r="BS116" s="63">
        <v>0.86</v>
      </c>
      <c r="BT116" s="64">
        <v>9.77</v>
      </c>
      <c r="BU116" s="64">
        <v>0.64</v>
      </c>
      <c r="BV116" s="64" t="s">
        <v>44</v>
      </c>
      <c r="BW116" s="64" t="s">
        <v>44</v>
      </c>
      <c r="BX116" s="64">
        <v>0.57999999999999996</v>
      </c>
      <c r="BY116" s="64">
        <v>0.16</v>
      </c>
      <c r="BZ116" s="64" t="s">
        <v>44</v>
      </c>
      <c r="CA116" s="64" t="s">
        <v>44</v>
      </c>
      <c r="CB116" s="64" t="s">
        <v>44</v>
      </c>
      <c r="CC116" s="64" t="s">
        <v>44</v>
      </c>
      <c r="CD116" s="64" t="s">
        <v>44</v>
      </c>
      <c r="CE116" s="64" t="s">
        <v>44</v>
      </c>
      <c r="CF116" s="64" t="s">
        <v>44</v>
      </c>
      <c r="CG116" s="64" t="s">
        <v>44</v>
      </c>
      <c r="CH116" s="63">
        <v>1.06</v>
      </c>
      <c r="CI116" s="63">
        <v>0.11</v>
      </c>
      <c r="CJ116" s="63">
        <v>51.4</v>
      </c>
      <c r="CK116" s="63">
        <v>9.1</v>
      </c>
      <c r="CL116" s="64">
        <v>1.71</v>
      </c>
      <c r="CM116" s="64">
        <v>0.18</v>
      </c>
      <c r="CN116" s="64">
        <v>2.44</v>
      </c>
      <c r="CO116" s="64">
        <v>0.28000000000000003</v>
      </c>
      <c r="CP116" s="64">
        <v>0.52100000000000002</v>
      </c>
      <c r="CQ116" s="64">
        <v>6.3E-2</v>
      </c>
      <c r="CR116" s="64">
        <v>2.2999999999999998</v>
      </c>
      <c r="CS116" s="64">
        <v>0.32</v>
      </c>
      <c r="CT116" s="64">
        <v>1.17</v>
      </c>
      <c r="CU116" s="64">
        <v>0.32</v>
      </c>
      <c r="CV116" s="64">
        <v>0.45700000000000002</v>
      </c>
      <c r="CW116" s="64">
        <v>8.7999999999999995E-2</v>
      </c>
      <c r="CX116" s="64">
        <v>1.28</v>
      </c>
      <c r="CY116" s="64">
        <v>0.36</v>
      </c>
      <c r="CZ116" s="64">
        <v>0.31900000000000001</v>
      </c>
      <c r="DA116" s="64">
        <v>5.6000000000000001E-2</v>
      </c>
      <c r="DB116" s="64">
        <v>1.56</v>
      </c>
      <c r="DC116" s="64">
        <v>0.27</v>
      </c>
      <c r="DD116" s="64">
        <v>0.38300000000000001</v>
      </c>
      <c r="DE116" s="64">
        <v>5.8000000000000003E-2</v>
      </c>
      <c r="DF116" s="64">
        <v>0.78</v>
      </c>
      <c r="DG116" s="64">
        <v>0.16</v>
      </c>
      <c r="DH116" s="64" t="s">
        <v>44</v>
      </c>
      <c r="DI116" s="64" t="s">
        <v>44</v>
      </c>
      <c r="DJ116" s="64">
        <v>0.74</v>
      </c>
      <c r="DK116" s="64">
        <v>0.2</v>
      </c>
      <c r="DL116" s="64" t="s">
        <v>44</v>
      </c>
      <c r="DM116" s="64" t="s">
        <v>44</v>
      </c>
      <c r="DN116" s="64" t="s">
        <v>44</v>
      </c>
      <c r="DO116" s="64" t="s">
        <v>44</v>
      </c>
      <c r="DP116" s="64" t="s">
        <v>44</v>
      </c>
      <c r="DQ116" s="64" t="s">
        <v>44</v>
      </c>
      <c r="DR116" s="64" t="s">
        <v>44</v>
      </c>
      <c r="DS116" s="64" t="s">
        <v>44</v>
      </c>
      <c r="DT116" s="64" t="s">
        <v>44</v>
      </c>
      <c r="DU116" s="64" t="s">
        <v>44</v>
      </c>
      <c r="DV116" s="63">
        <v>6.78</v>
      </c>
      <c r="DW116" s="63">
        <v>0.78</v>
      </c>
      <c r="DX116" s="64" t="s">
        <v>44</v>
      </c>
      <c r="DY116" s="64" t="s">
        <v>44</v>
      </c>
      <c r="DZ116" s="64" t="s">
        <v>44</v>
      </c>
      <c r="EA116" s="64" t="s">
        <v>44</v>
      </c>
      <c r="EB116" s="64">
        <v>0.95</v>
      </c>
      <c r="EC116" s="64">
        <v>0.16</v>
      </c>
    </row>
    <row r="117" spans="1:133" x14ac:dyDescent="0.35">
      <c r="A117" s="63" t="s">
        <v>270</v>
      </c>
      <c r="B117" s="63" t="s">
        <v>195</v>
      </c>
      <c r="C117" s="55" t="s">
        <v>283</v>
      </c>
      <c r="E117" s="64">
        <v>42.049100000000003</v>
      </c>
      <c r="F117" s="64">
        <v>1.5299999999999999E-2</v>
      </c>
      <c r="G117" s="64">
        <v>36.473100000000002</v>
      </c>
      <c r="H117" s="64">
        <v>2.1137000000000001</v>
      </c>
      <c r="I117" s="64">
        <v>9.7000000000000003E-3</v>
      </c>
      <c r="J117" s="64">
        <v>0.71889999999999998</v>
      </c>
      <c r="K117" s="64">
        <v>0.61119999999999997</v>
      </c>
      <c r="L117" s="64">
        <v>0.36520000000000002</v>
      </c>
      <c r="M117" s="64">
        <v>0.53110000000000002</v>
      </c>
      <c r="N117" s="64">
        <f t="shared" si="1"/>
        <v>82.887299999999996</v>
      </c>
      <c r="P117" s="64">
        <v>3.8340668164494565</v>
      </c>
      <c r="Q117" s="64">
        <v>1.3713491315205906E-3</v>
      </c>
      <c r="R117" s="64">
        <v>3.9191219452310007</v>
      </c>
      <c r="S117" s="64">
        <v>0.15210928776756616</v>
      </c>
      <c r="T117" s="64">
        <v>7.6252359192344622E-4</v>
      </c>
      <c r="U117" s="64">
        <v>5.5605215297196475E-2</v>
      </c>
      <c r="V117" s="64">
        <v>8.2915489988211952E-2</v>
      </c>
      <c r="W117" s="64">
        <v>3.6145701894215017E-2</v>
      </c>
      <c r="X117" s="64">
        <v>9.3695777137290187E-2</v>
      </c>
      <c r="Y117" s="64"/>
      <c r="Z117" s="65">
        <v>386</v>
      </c>
      <c r="AA117" s="65">
        <v>28</v>
      </c>
      <c r="AB117" s="65">
        <v>16.3</v>
      </c>
      <c r="AC117" s="65">
        <v>2.1</v>
      </c>
      <c r="AD117" s="65">
        <v>4710</v>
      </c>
      <c r="AE117" s="65">
        <v>220</v>
      </c>
      <c r="AF117" s="65">
        <v>7200</v>
      </c>
      <c r="AG117" s="65">
        <v>270</v>
      </c>
      <c r="AH117" s="65">
        <v>302000</v>
      </c>
      <c r="AI117" s="65">
        <v>11000</v>
      </c>
      <c r="AJ117" s="65">
        <v>1990</v>
      </c>
      <c r="AK117" s="65">
        <v>160</v>
      </c>
      <c r="AL117" s="65">
        <v>4170</v>
      </c>
      <c r="AM117" s="65">
        <v>200</v>
      </c>
      <c r="AN117" s="65">
        <v>4200</v>
      </c>
      <c r="AO117" s="65">
        <v>570</v>
      </c>
      <c r="AP117" s="64">
        <v>0.91</v>
      </c>
      <c r="AQ117" s="64">
        <v>0.3</v>
      </c>
      <c r="AR117" s="63">
        <v>11.6</v>
      </c>
      <c r="AS117" s="63">
        <v>3.1</v>
      </c>
      <c r="AT117" s="63">
        <v>5.8</v>
      </c>
      <c r="AU117" s="63">
        <v>1</v>
      </c>
      <c r="AV117" s="65">
        <v>4.3</v>
      </c>
      <c r="AW117" s="65">
        <v>1.7</v>
      </c>
      <c r="AX117" s="65">
        <v>19</v>
      </c>
      <c r="AY117" s="65">
        <v>3.2</v>
      </c>
      <c r="AZ117" s="65">
        <v>35200</v>
      </c>
      <c r="BA117" s="65">
        <v>3000</v>
      </c>
      <c r="BB117" s="63">
        <v>3.53</v>
      </c>
      <c r="BC117" s="63">
        <v>0.4</v>
      </c>
      <c r="BD117" s="65">
        <v>368</v>
      </c>
      <c r="BE117" s="65">
        <v>18</v>
      </c>
      <c r="BF117" s="65">
        <v>135</v>
      </c>
      <c r="BG117" s="65">
        <v>41</v>
      </c>
      <c r="BH117" s="65">
        <v>51.1</v>
      </c>
      <c r="BI117" s="65">
        <v>7.3</v>
      </c>
      <c r="BJ117" s="65">
        <v>26.7</v>
      </c>
      <c r="BK117" s="65">
        <v>1.7</v>
      </c>
      <c r="BL117" s="63">
        <v>5.0999999999999996</v>
      </c>
      <c r="BM117" s="63">
        <v>1.4</v>
      </c>
      <c r="BN117" s="65">
        <v>12.44</v>
      </c>
      <c r="BO117" s="65">
        <v>0.98</v>
      </c>
      <c r="BP117" s="65">
        <v>43</v>
      </c>
      <c r="BQ117" s="65">
        <v>3</v>
      </c>
      <c r="BR117" s="63">
        <v>6.91</v>
      </c>
      <c r="BS117" s="63">
        <v>0.57999999999999996</v>
      </c>
      <c r="BT117" s="64">
        <v>3.12</v>
      </c>
      <c r="BU117" s="64">
        <v>0.39</v>
      </c>
      <c r="BV117" s="64" t="s">
        <v>44</v>
      </c>
      <c r="BW117" s="64" t="s">
        <v>44</v>
      </c>
      <c r="BX117" s="64">
        <v>1.51</v>
      </c>
      <c r="BY117" s="64">
        <v>0.5</v>
      </c>
      <c r="BZ117" s="64" t="s">
        <v>44</v>
      </c>
      <c r="CA117" s="64" t="s">
        <v>44</v>
      </c>
      <c r="CB117" s="64" t="s">
        <v>44</v>
      </c>
      <c r="CC117" s="64" t="s">
        <v>44</v>
      </c>
      <c r="CD117" s="64">
        <v>0.44</v>
      </c>
      <c r="CE117" s="64">
        <v>0.2</v>
      </c>
      <c r="CF117" s="64">
        <v>0.11799999999999999</v>
      </c>
      <c r="CG117" s="64">
        <v>5.1999999999999998E-2</v>
      </c>
      <c r="CH117" s="63">
        <v>0.89</v>
      </c>
      <c r="CI117" s="63">
        <v>0.1</v>
      </c>
      <c r="CJ117" s="63">
        <v>13.8</v>
      </c>
      <c r="CK117" s="63">
        <v>4</v>
      </c>
      <c r="CL117" s="64">
        <v>1.69</v>
      </c>
      <c r="CM117" s="64">
        <v>0.28999999999999998</v>
      </c>
      <c r="CN117" s="64">
        <v>2.2200000000000002</v>
      </c>
      <c r="CO117" s="64">
        <v>0.23</v>
      </c>
      <c r="CP117" s="64">
        <v>0.52400000000000002</v>
      </c>
      <c r="CQ117" s="64">
        <v>8.3000000000000004E-2</v>
      </c>
      <c r="CR117" s="64">
        <v>2.8</v>
      </c>
      <c r="CS117" s="64">
        <v>0.53</v>
      </c>
      <c r="CT117" s="64">
        <v>1.06</v>
      </c>
      <c r="CU117" s="64">
        <v>0.34</v>
      </c>
      <c r="CV117" s="64">
        <v>0.57999999999999996</v>
      </c>
      <c r="CW117" s="64">
        <v>0.13</v>
      </c>
      <c r="CX117" s="64">
        <v>1.42</v>
      </c>
      <c r="CY117" s="64">
        <v>0.41</v>
      </c>
      <c r="CZ117" s="64" t="s">
        <v>44</v>
      </c>
      <c r="DA117" s="64" t="s">
        <v>44</v>
      </c>
      <c r="DB117" s="64">
        <v>1.39</v>
      </c>
      <c r="DC117" s="64">
        <v>0.33</v>
      </c>
      <c r="DD117" s="64">
        <v>0.28499999999999998</v>
      </c>
      <c r="DE117" s="64">
        <v>5.8999999999999997E-2</v>
      </c>
      <c r="DF117" s="64">
        <v>0.55000000000000004</v>
      </c>
      <c r="DG117" s="64">
        <v>0.14000000000000001</v>
      </c>
      <c r="DH117" s="64" t="s">
        <v>44</v>
      </c>
      <c r="DI117" s="64" t="s">
        <v>44</v>
      </c>
      <c r="DJ117" s="64">
        <v>0.7</v>
      </c>
      <c r="DK117" s="64">
        <v>0.18</v>
      </c>
      <c r="DL117" s="64" t="s">
        <v>44</v>
      </c>
      <c r="DM117" s="64" t="s">
        <v>44</v>
      </c>
      <c r="DN117" s="64" t="s">
        <v>44</v>
      </c>
      <c r="DO117" s="64" t="s">
        <v>44</v>
      </c>
      <c r="DP117" s="64" t="s">
        <v>44</v>
      </c>
      <c r="DQ117" s="64" t="s">
        <v>44</v>
      </c>
      <c r="DR117" s="64" t="s">
        <v>44</v>
      </c>
      <c r="DS117" s="64" t="s">
        <v>44</v>
      </c>
      <c r="DT117" s="64" t="s">
        <v>44</v>
      </c>
      <c r="DU117" s="64" t="s">
        <v>44</v>
      </c>
      <c r="DV117" s="63">
        <v>13.9</v>
      </c>
      <c r="DW117" s="63">
        <v>2</v>
      </c>
      <c r="DX117" s="64" t="s">
        <v>44</v>
      </c>
      <c r="DY117" s="64" t="s">
        <v>44</v>
      </c>
      <c r="DZ117" s="64" t="s">
        <v>44</v>
      </c>
      <c r="EA117" s="64" t="s">
        <v>44</v>
      </c>
      <c r="EB117" s="64">
        <v>1.24</v>
      </c>
      <c r="EC117" s="64">
        <v>0.17</v>
      </c>
    </row>
    <row r="118" spans="1:133" x14ac:dyDescent="0.35">
      <c r="A118" s="63" t="s">
        <v>270</v>
      </c>
      <c r="B118" s="63" t="s">
        <v>195</v>
      </c>
      <c r="C118" s="55" t="s">
        <v>284</v>
      </c>
      <c r="E118" s="64">
        <v>40.867699999999999</v>
      </c>
      <c r="G118" s="64">
        <v>39.0794</v>
      </c>
      <c r="H118" s="64">
        <v>5.1917</v>
      </c>
      <c r="I118" s="64">
        <v>0.19620000000000001</v>
      </c>
      <c r="J118" s="64">
        <v>2.7136</v>
      </c>
      <c r="K118" s="64">
        <v>0.56010000000000004</v>
      </c>
      <c r="L118" s="64">
        <v>0.35170000000000001</v>
      </c>
      <c r="M118" s="64">
        <v>0.3634</v>
      </c>
      <c r="N118" s="64">
        <f t="shared" si="1"/>
        <v>89.323800000000006</v>
      </c>
      <c r="P118" s="64">
        <v>3.5538018514959209</v>
      </c>
      <c r="Q118" s="64">
        <v>0</v>
      </c>
      <c r="R118" s="64">
        <v>4.0049994734437879</v>
      </c>
      <c r="S118" s="64">
        <v>0.35680877791909626</v>
      </c>
      <c r="T118" s="64">
        <v>1.4543809429910399E-2</v>
      </c>
      <c r="U118" s="64">
        <v>0.1995938777024574</v>
      </c>
      <c r="V118" s="64">
        <v>7.2591999372533036E-2</v>
      </c>
      <c r="W118" s="64">
        <v>3.260752811538551E-2</v>
      </c>
      <c r="X118" s="64">
        <v>6.069341068708841E-2</v>
      </c>
      <c r="Y118" s="64"/>
      <c r="Z118" s="65">
        <v>1290</v>
      </c>
      <c r="AA118" s="65">
        <v>57</v>
      </c>
      <c r="AB118" s="65">
        <v>22.9</v>
      </c>
      <c r="AC118" s="65">
        <v>3.1</v>
      </c>
      <c r="AD118" s="65">
        <v>4750</v>
      </c>
      <c r="AE118" s="65">
        <v>170</v>
      </c>
      <c r="AF118" s="65">
        <v>24910</v>
      </c>
      <c r="AG118" s="65">
        <v>850</v>
      </c>
      <c r="AH118" s="65">
        <v>359000</v>
      </c>
      <c r="AI118" s="65">
        <v>15000</v>
      </c>
      <c r="AP118" s="64">
        <v>0.95</v>
      </c>
      <c r="AQ118" s="64">
        <v>0.31</v>
      </c>
      <c r="AR118" s="63">
        <v>5.7</v>
      </c>
      <c r="AS118" s="63">
        <v>1.9</v>
      </c>
      <c r="AT118" s="63">
        <v>0.77</v>
      </c>
      <c r="AU118" s="63">
        <v>0.18</v>
      </c>
      <c r="AV118" s="65" t="s">
        <v>44</v>
      </c>
      <c r="AW118" s="65" t="s">
        <v>44</v>
      </c>
      <c r="AX118" s="65">
        <v>1392</v>
      </c>
      <c r="AY118" s="65">
        <v>58</v>
      </c>
      <c r="BB118" s="63">
        <v>10.78</v>
      </c>
      <c r="BC118" s="63">
        <v>0.84</v>
      </c>
      <c r="BD118" s="65">
        <v>54.4</v>
      </c>
      <c r="BE118" s="65">
        <v>4</v>
      </c>
      <c r="BF118" s="65">
        <v>161</v>
      </c>
      <c r="BG118" s="65">
        <v>25</v>
      </c>
      <c r="BH118" s="65">
        <v>378</v>
      </c>
      <c r="BI118" s="65">
        <v>70</v>
      </c>
      <c r="BJ118" s="65">
        <v>48.1</v>
      </c>
      <c r="BK118" s="65">
        <v>2.2999999999999998</v>
      </c>
      <c r="BL118" s="63" t="s">
        <v>44</v>
      </c>
      <c r="BM118" s="63" t="s">
        <v>44</v>
      </c>
      <c r="BN118" s="65">
        <v>13.15</v>
      </c>
      <c r="BO118" s="65">
        <v>0.99</v>
      </c>
      <c r="BP118" s="65">
        <v>36.299999999999997</v>
      </c>
      <c r="BQ118" s="65">
        <v>1.5</v>
      </c>
      <c r="BR118" s="63">
        <v>4.63</v>
      </c>
      <c r="BS118" s="63">
        <v>0.32</v>
      </c>
      <c r="BT118" s="64"/>
      <c r="BU118" s="64"/>
      <c r="BV118" s="64" t="s">
        <v>44</v>
      </c>
      <c r="BW118" s="64" t="s">
        <v>44</v>
      </c>
      <c r="BX118" s="64"/>
      <c r="BY118" s="64"/>
      <c r="BZ118" s="64"/>
      <c r="CA118" s="64"/>
      <c r="CB118" s="64"/>
      <c r="CC118" s="64"/>
      <c r="CD118" s="64" t="s">
        <v>44</v>
      </c>
      <c r="CE118" s="64" t="s">
        <v>44</v>
      </c>
      <c r="CF118" s="64" t="s">
        <v>44</v>
      </c>
      <c r="CG118" s="64" t="s">
        <v>44</v>
      </c>
      <c r="CH118" s="63">
        <v>0.95</v>
      </c>
      <c r="CI118" s="63">
        <v>0.13</v>
      </c>
      <c r="CJ118" s="63">
        <v>46.1</v>
      </c>
      <c r="CK118" s="63">
        <v>8.3000000000000007</v>
      </c>
      <c r="CL118" s="64"/>
      <c r="CM118" s="64"/>
      <c r="CN118" s="64"/>
      <c r="CO118" s="64"/>
      <c r="CP118" s="64"/>
      <c r="CQ118" s="64"/>
      <c r="CR118" s="64"/>
      <c r="CS118" s="64"/>
      <c r="CT118" s="64"/>
      <c r="CU118" s="64"/>
      <c r="CV118" s="64"/>
      <c r="CW118" s="64"/>
      <c r="CX118" s="64"/>
      <c r="CY118" s="64"/>
      <c r="CZ118" s="64"/>
      <c r="DA118" s="64"/>
      <c r="DB118" s="64"/>
      <c r="DC118" s="64"/>
      <c r="DD118" s="64"/>
      <c r="DE118" s="64"/>
      <c r="DF118" s="64"/>
      <c r="DG118" s="64"/>
      <c r="DH118" s="64"/>
      <c r="DI118" s="64"/>
      <c r="DJ118" s="64"/>
      <c r="DK118" s="64"/>
      <c r="DL118" s="64"/>
      <c r="DM118" s="64"/>
      <c r="DN118" s="64"/>
      <c r="DO118" s="64"/>
      <c r="DP118" s="64" t="s">
        <v>44</v>
      </c>
      <c r="DQ118" s="64" t="s">
        <v>44</v>
      </c>
      <c r="DR118" s="64" t="s">
        <v>44</v>
      </c>
      <c r="DS118" s="64" t="s">
        <v>44</v>
      </c>
      <c r="DT118" s="64"/>
      <c r="DU118" s="64"/>
      <c r="DV118" s="63">
        <v>12.9</v>
      </c>
      <c r="DW118" s="63">
        <v>1.7</v>
      </c>
      <c r="DX118" s="64"/>
      <c r="DY118" s="64"/>
      <c r="DZ118" s="64"/>
      <c r="EA118" s="64"/>
      <c r="EB118" s="64">
        <v>1.37</v>
      </c>
      <c r="EC118" s="64">
        <v>0.14000000000000001</v>
      </c>
    </row>
    <row r="119" spans="1:133" x14ac:dyDescent="0.35">
      <c r="A119" s="63" t="s">
        <v>270</v>
      </c>
      <c r="B119" s="63" t="s">
        <v>195</v>
      </c>
      <c r="C119" s="55" t="s">
        <v>285</v>
      </c>
      <c r="E119" s="64">
        <v>41.531100000000002</v>
      </c>
      <c r="F119" s="64">
        <v>5.7000000000000002E-3</v>
      </c>
      <c r="G119" s="64">
        <v>38.755000000000003</v>
      </c>
      <c r="H119" s="64">
        <v>5.1623000000000001</v>
      </c>
      <c r="I119" s="64">
        <v>0.17330000000000001</v>
      </c>
      <c r="J119" s="64">
        <v>2.6633</v>
      </c>
      <c r="K119" s="64">
        <v>0.64439999999999997</v>
      </c>
      <c r="L119" s="64">
        <v>0.31469999999999998</v>
      </c>
      <c r="M119" s="64">
        <v>0.35139999999999999</v>
      </c>
      <c r="N119" s="64">
        <f t="shared" si="1"/>
        <v>89.601200000000006</v>
      </c>
      <c r="P119" s="64">
        <v>3.5948250614056589</v>
      </c>
      <c r="Q119" s="64">
        <v>6.5093885074981868E-4</v>
      </c>
      <c r="R119" s="64">
        <v>3.9542027580503203</v>
      </c>
      <c r="S119" s="64">
        <v>0.35313855191680288</v>
      </c>
      <c r="T119" s="64">
        <v>1.2306211053315454E-2</v>
      </c>
      <c r="U119" s="64">
        <v>0.19502344307579694</v>
      </c>
      <c r="V119" s="64">
        <v>8.2586291201222073E-2</v>
      </c>
      <c r="W119" s="64">
        <v>2.8750061956743081E-2</v>
      </c>
      <c r="X119" s="64">
        <v>5.8740054498838998E-2</v>
      </c>
      <c r="Y119" s="64"/>
      <c r="Z119" s="65">
        <v>1040</v>
      </c>
      <c r="AA119" s="65">
        <v>51</v>
      </c>
      <c r="AB119" s="65">
        <v>17.2</v>
      </c>
      <c r="AC119" s="65">
        <v>2</v>
      </c>
      <c r="AD119" s="65">
        <v>5010</v>
      </c>
      <c r="AE119" s="65">
        <v>180</v>
      </c>
      <c r="AF119" s="65">
        <v>24900</v>
      </c>
      <c r="AG119" s="65">
        <v>1900</v>
      </c>
      <c r="AH119" s="65">
        <v>361000</v>
      </c>
      <c r="AI119" s="65">
        <v>15000</v>
      </c>
      <c r="AP119" s="64">
        <v>1.1200000000000001</v>
      </c>
      <c r="AQ119" s="64">
        <v>0.31</v>
      </c>
      <c r="AR119" s="63">
        <v>3</v>
      </c>
      <c r="AS119" s="63">
        <v>1.3</v>
      </c>
      <c r="AT119" s="63">
        <v>0.83</v>
      </c>
      <c r="AU119" s="63">
        <v>0.17</v>
      </c>
      <c r="AV119" s="65" t="s">
        <v>44</v>
      </c>
      <c r="AW119" s="65" t="s">
        <v>44</v>
      </c>
      <c r="AX119" s="65">
        <v>1028</v>
      </c>
      <c r="AY119" s="65">
        <v>63</v>
      </c>
      <c r="BB119" s="63">
        <v>9.2799999999999994</v>
      </c>
      <c r="BC119" s="63">
        <v>0.68</v>
      </c>
      <c r="BD119" s="65">
        <v>219</v>
      </c>
      <c r="BE119" s="65">
        <v>11</v>
      </c>
      <c r="BF119" s="65">
        <v>145.9</v>
      </c>
      <c r="BG119" s="65">
        <v>7.4</v>
      </c>
      <c r="BH119" s="65">
        <v>372</v>
      </c>
      <c r="BI119" s="65">
        <v>56</v>
      </c>
      <c r="BJ119" s="65">
        <v>65.599999999999994</v>
      </c>
      <c r="BK119" s="65">
        <v>3.1</v>
      </c>
      <c r="BL119" s="63">
        <v>3.4</v>
      </c>
      <c r="BM119" s="63">
        <v>1.3</v>
      </c>
      <c r="BN119" s="65">
        <v>11.46</v>
      </c>
      <c r="BO119" s="65">
        <v>0.6</v>
      </c>
      <c r="BP119" s="65">
        <v>41.7</v>
      </c>
      <c r="BQ119" s="65">
        <v>1.6</v>
      </c>
      <c r="BR119" s="63">
        <v>4.3099999999999996</v>
      </c>
      <c r="BS119" s="63">
        <v>0.33</v>
      </c>
      <c r="BT119" s="64"/>
      <c r="BU119" s="64"/>
      <c r="BV119" s="64" t="s">
        <v>44</v>
      </c>
      <c r="BW119" s="64" t="s">
        <v>44</v>
      </c>
      <c r="BX119" s="64"/>
      <c r="BY119" s="64"/>
      <c r="BZ119" s="64"/>
      <c r="CA119" s="64"/>
      <c r="CB119" s="64"/>
      <c r="CC119" s="64"/>
      <c r="CD119" s="64" t="s">
        <v>44</v>
      </c>
      <c r="CE119" s="64" t="s">
        <v>44</v>
      </c>
      <c r="CF119" s="64" t="s">
        <v>44</v>
      </c>
      <c r="CG119" s="64" t="s">
        <v>44</v>
      </c>
      <c r="CH119" s="63">
        <v>0.87</v>
      </c>
      <c r="CI119" s="63">
        <v>7.1999999999999995E-2</v>
      </c>
      <c r="CJ119" s="63">
        <v>63.7</v>
      </c>
      <c r="CK119" s="63">
        <v>3.3</v>
      </c>
      <c r="CL119" s="64"/>
      <c r="CM119" s="64"/>
      <c r="CN119" s="64"/>
      <c r="CO119" s="64"/>
      <c r="CP119" s="64"/>
      <c r="CQ119" s="64"/>
      <c r="CR119" s="64"/>
      <c r="CS119" s="64"/>
      <c r="CT119" s="64"/>
      <c r="CU119" s="64"/>
      <c r="CV119" s="64"/>
      <c r="CW119" s="64"/>
      <c r="CX119" s="64"/>
      <c r="CY119" s="64"/>
      <c r="CZ119" s="64"/>
      <c r="DA119" s="64"/>
      <c r="DB119" s="64"/>
      <c r="DC119" s="64"/>
      <c r="DD119" s="64"/>
      <c r="DE119" s="64"/>
      <c r="DF119" s="64"/>
      <c r="DG119" s="64"/>
      <c r="DH119" s="64"/>
      <c r="DI119" s="64"/>
      <c r="DJ119" s="64"/>
      <c r="DK119" s="64"/>
      <c r="DL119" s="64"/>
      <c r="DM119" s="64"/>
      <c r="DN119" s="64"/>
      <c r="DO119" s="64"/>
      <c r="DP119" s="64" t="s">
        <v>44</v>
      </c>
      <c r="DQ119" s="64" t="s">
        <v>44</v>
      </c>
      <c r="DR119" s="64" t="s">
        <v>44</v>
      </c>
      <c r="DS119" s="64" t="s">
        <v>44</v>
      </c>
      <c r="DT119" s="64"/>
      <c r="DU119" s="64"/>
      <c r="DV119" s="63">
        <v>13.7</v>
      </c>
      <c r="DW119" s="63">
        <v>1.6</v>
      </c>
      <c r="DX119" s="64"/>
      <c r="DY119" s="64"/>
      <c r="DZ119" s="64"/>
      <c r="EA119" s="64"/>
      <c r="EB119" s="64">
        <v>1.41</v>
      </c>
      <c r="EC119" s="64">
        <v>0.17</v>
      </c>
    </row>
    <row r="120" spans="1:133" x14ac:dyDescent="0.35">
      <c r="A120" s="63" t="s">
        <v>270</v>
      </c>
      <c r="B120" s="63" t="s">
        <v>195</v>
      </c>
      <c r="C120" s="55" t="s">
        <v>286</v>
      </c>
      <c r="E120" s="64">
        <v>43.423999999999999</v>
      </c>
      <c r="F120" s="64">
        <v>-3.3999999999999998E-3</v>
      </c>
      <c r="G120" s="64">
        <v>34.106900000000003</v>
      </c>
      <c r="H120" s="64">
        <v>1.9024000000000001</v>
      </c>
      <c r="I120" s="64">
        <v>1.01E-2</v>
      </c>
      <c r="J120" s="64">
        <v>0.70709999999999995</v>
      </c>
      <c r="K120" s="64">
        <v>0.51549999999999996</v>
      </c>
      <c r="L120" s="64">
        <v>0.32440000000000002</v>
      </c>
      <c r="M120" s="64">
        <v>0.53549999999999998</v>
      </c>
      <c r="N120" s="64">
        <f t="shared" si="1"/>
        <v>81.522499999999994</v>
      </c>
      <c r="P120" s="64">
        <v>4.0085274962819319</v>
      </c>
      <c r="Q120" s="64">
        <v>0</v>
      </c>
      <c r="R120" s="64">
        <v>3.7113858185886119</v>
      </c>
      <c r="S120" s="64">
        <v>0.1386846035521383</v>
      </c>
      <c r="T120" s="64">
        <v>7.7206640591630227E-4</v>
      </c>
      <c r="U120" s="64">
        <v>5.5519142506601261E-2</v>
      </c>
      <c r="V120" s="64">
        <v>7.1566627339776825E-2</v>
      </c>
      <c r="W120" s="64">
        <v>3.1652373927552734E-2</v>
      </c>
      <c r="X120" s="64">
        <v>9.6658328090327164E-2</v>
      </c>
      <c r="Y120" s="64"/>
      <c r="Z120" s="65">
        <v>340</v>
      </c>
      <c r="AA120" s="65">
        <v>19</v>
      </c>
      <c r="AB120" s="65">
        <v>12.6</v>
      </c>
      <c r="AC120" s="65">
        <v>1.9</v>
      </c>
      <c r="AD120" s="65">
        <v>4570</v>
      </c>
      <c r="AE120" s="65">
        <v>290</v>
      </c>
      <c r="AF120" s="65">
        <v>9740</v>
      </c>
      <c r="AG120" s="65">
        <v>560</v>
      </c>
      <c r="AH120" s="65">
        <v>297000</v>
      </c>
      <c r="AI120" s="65">
        <v>15000</v>
      </c>
      <c r="AJ120" s="65">
        <v>1572</v>
      </c>
      <c r="AK120" s="65">
        <v>83</v>
      </c>
      <c r="AL120" s="65">
        <v>6360</v>
      </c>
      <c r="AM120" s="65">
        <v>360</v>
      </c>
      <c r="AN120" s="65">
        <v>5060</v>
      </c>
      <c r="AO120" s="65">
        <v>670</v>
      </c>
      <c r="AP120" s="64" t="s">
        <v>44</v>
      </c>
      <c r="AQ120" s="64" t="s">
        <v>44</v>
      </c>
      <c r="AR120" s="63">
        <v>5.4</v>
      </c>
      <c r="AS120" s="63">
        <v>1.3</v>
      </c>
      <c r="AT120" s="63">
        <v>5.2</v>
      </c>
      <c r="AU120" s="63">
        <v>1.7</v>
      </c>
      <c r="AV120" s="65">
        <v>13</v>
      </c>
      <c r="AW120" s="65">
        <v>4.5</v>
      </c>
      <c r="AX120" s="65">
        <v>143</v>
      </c>
      <c r="AY120" s="65">
        <v>12</v>
      </c>
      <c r="AZ120" s="65">
        <v>10420</v>
      </c>
      <c r="BA120" s="65">
        <v>720</v>
      </c>
      <c r="BB120" s="63">
        <v>4.18</v>
      </c>
      <c r="BC120" s="63">
        <v>0.42</v>
      </c>
      <c r="BD120" s="65">
        <v>287</v>
      </c>
      <c r="BE120" s="65">
        <v>18</v>
      </c>
      <c r="BF120" s="65">
        <v>302</v>
      </c>
      <c r="BG120" s="65">
        <v>22</v>
      </c>
      <c r="BH120" s="65">
        <v>361</v>
      </c>
      <c r="BI120" s="65">
        <v>51</v>
      </c>
      <c r="BJ120" s="65">
        <v>31.9</v>
      </c>
      <c r="BK120" s="65">
        <v>2.5</v>
      </c>
      <c r="BL120" s="63">
        <v>7</v>
      </c>
      <c r="BM120" s="63">
        <v>1.5</v>
      </c>
      <c r="BN120" s="65">
        <v>18.2</v>
      </c>
      <c r="BO120" s="65">
        <v>1.2</v>
      </c>
      <c r="BP120" s="65">
        <v>42</v>
      </c>
      <c r="BQ120" s="65">
        <v>2.7</v>
      </c>
      <c r="BR120" s="63">
        <v>4.49</v>
      </c>
      <c r="BS120" s="63">
        <v>0.45</v>
      </c>
      <c r="BT120" s="64">
        <v>14.3</v>
      </c>
      <c r="BU120" s="64">
        <v>1.1000000000000001</v>
      </c>
      <c r="BV120" s="64" t="s">
        <v>44</v>
      </c>
      <c r="BW120" s="64" t="s">
        <v>44</v>
      </c>
      <c r="BX120" s="64" t="s">
        <v>44</v>
      </c>
      <c r="BY120" s="64" t="s">
        <v>44</v>
      </c>
      <c r="BZ120" s="64" t="s">
        <v>44</v>
      </c>
      <c r="CA120" s="64" t="s">
        <v>44</v>
      </c>
      <c r="CB120" s="64" t="s">
        <v>44</v>
      </c>
      <c r="CC120" s="64" t="s">
        <v>44</v>
      </c>
      <c r="CD120" s="64">
        <v>0.57999999999999996</v>
      </c>
      <c r="CE120" s="64">
        <v>0.17</v>
      </c>
      <c r="CF120" s="64" t="s">
        <v>44</v>
      </c>
      <c r="CG120" s="64" t="s">
        <v>44</v>
      </c>
      <c r="CH120" s="63">
        <v>1.26</v>
      </c>
      <c r="CI120" s="63">
        <v>0.13</v>
      </c>
      <c r="CJ120" s="63">
        <v>86.7</v>
      </c>
      <c r="CK120" s="63">
        <v>6.9</v>
      </c>
      <c r="CL120" s="64">
        <v>1.08</v>
      </c>
      <c r="CM120" s="64">
        <v>0.13</v>
      </c>
      <c r="CN120" s="64">
        <v>1.68</v>
      </c>
      <c r="CO120" s="64">
        <v>0.19</v>
      </c>
      <c r="CP120" s="64">
        <v>0.36099999999999999</v>
      </c>
      <c r="CQ120" s="64">
        <v>6.5000000000000002E-2</v>
      </c>
      <c r="CR120" s="64">
        <v>1.71</v>
      </c>
      <c r="CS120" s="64">
        <v>0.37</v>
      </c>
      <c r="CT120" s="64" t="s">
        <v>44</v>
      </c>
      <c r="CU120" s="64" t="s">
        <v>44</v>
      </c>
      <c r="CV120" s="64">
        <v>0.36099999999999999</v>
      </c>
      <c r="CW120" s="64">
        <v>9.6000000000000002E-2</v>
      </c>
      <c r="CX120" s="64">
        <v>0.83</v>
      </c>
      <c r="CY120" s="64">
        <v>0.32</v>
      </c>
      <c r="CZ120" s="64" t="s">
        <v>44</v>
      </c>
      <c r="DA120" s="64" t="s">
        <v>44</v>
      </c>
      <c r="DB120" s="64">
        <v>0.88</v>
      </c>
      <c r="DC120" s="64">
        <v>0.22</v>
      </c>
      <c r="DD120" s="64">
        <v>0.20699999999999999</v>
      </c>
      <c r="DE120" s="64">
        <v>7.0999999999999994E-2</v>
      </c>
      <c r="DF120" s="64">
        <v>0.5</v>
      </c>
      <c r="DG120" s="64">
        <v>0.13</v>
      </c>
      <c r="DH120" s="64" t="s">
        <v>44</v>
      </c>
      <c r="DI120" s="64" t="s">
        <v>44</v>
      </c>
      <c r="DJ120" s="64">
        <v>0.53</v>
      </c>
      <c r="DK120" s="64">
        <v>0.2</v>
      </c>
      <c r="DL120" s="64" t="s">
        <v>44</v>
      </c>
      <c r="DM120" s="64" t="s">
        <v>44</v>
      </c>
      <c r="DN120" s="64" t="s">
        <v>44</v>
      </c>
      <c r="DO120" s="64" t="s">
        <v>44</v>
      </c>
      <c r="DP120" s="64" t="s">
        <v>44</v>
      </c>
      <c r="DQ120" s="64" t="s">
        <v>44</v>
      </c>
      <c r="DR120" s="64" t="s">
        <v>44</v>
      </c>
      <c r="DS120" s="64" t="s">
        <v>44</v>
      </c>
      <c r="DT120" s="64" t="s">
        <v>44</v>
      </c>
      <c r="DU120" s="64" t="s">
        <v>44</v>
      </c>
      <c r="DV120" s="63">
        <v>11.3</v>
      </c>
      <c r="DW120" s="63">
        <v>1.5</v>
      </c>
      <c r="DX120" s="64" t="s">
        <v>44</v>
      </c>
      <c r="DY120" s="64" t="s">
        <v>44</v>
      </c>
      <c r="DZ120" s="64" t="s">
        <v>44</v>
      </c>
      <c r="EA120" s="64" t="s">
        <v>44</v>
      </c>
      <c r="EB120" s="64">
        <v>1.01</v>
      </c>
      <c r="EC120" s="64">
        <v>0.15</v>
      </c>
    </row>
  </sheetData>
  <mergeCells count="10">
    <mergeCell ref="E19:M19"/>
    <mergeCell ref="E16:M16"/>
    <mergeCell ref="E24:M24"/>
    <mergeCell ref="Z2:EC2"/>
    <mergeCell ref="P2:X2"/>
    <mergeCell ref="A1:EC1"/>
    <mergeCell ref="A2:A3"/>
    <mergeCell ref="B2:B3"/>
    <mergeCell ref="C2:C3"/>
    <mergeCell ref="E2:N2"/>
  </mergeCells>
  <conditionalFormatting sqref="AA113">
    <cfRule type="cellIs" dxfId="0" priority="2" operator="greaterThan">
      <formula>0.6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5BEC58-D3D8-4D58-BD9B-EF4CCA423AEF}">
  <dimension ref="A1:AN66"/>
  <sheetViews>
    <sheetView zoomScale="85" zoomScaleNormal="85" workbookViewId="0">
      <selection activeCell="E3" sqref="E3"/>
    </sheetView>
  </sheetViews>
  <sheetFormatPr defaultColWidth="8.7265625" defaultRowHeight="11.5" x14ac:dyDescent="0.35"/>
  <cols>
    <col min="1" max="1" width="6.81640625" style="55" bestFit="1" customWidth="1"/>
    <col min="2" max="2" width="6.54296875" style="55" bestFit="1" customWidth="1"/>
    <col min="3" max="3" width="18.453125" style="55" bestFit="1" customWidth="1"/>
    <col min="4" max="4" width="1.81640625" style="55" customWidth="1"/>
    <col min="5" max="5" width="6.6328125" style="55" customWidth="1"/>
    <col min="6" max="6" width="6.26953125" style="55" bestFit="1" customWidth="1"/>
    <col min="7" max="7" width="7" style="55" bestFit="1" customWidth="1"/>
    <col min="8" max="8" width="5.1796875" style="55" customWidth="1"/>
    <col min="9" max="9" width="4.453125" style="55" bestFit="1" customWidth="1"/>
    <col min="10" max="10" width="8.453125" style="55" customWidth="1"/>
    <col min="11" max="11" width="5.54296875" style="55" bestFit="1" customWidth="1"/>
    <col min="12" max="12" width="6.26953125" style="55" bestFit="1" customWidth="1"/>
    <col min="13" max="13" width="1.453125" style="55" customWidth="1"/>
    <col min="14" max="14" width="11.7265625" style="65" bestFit="1" customWidth="1"/>
    <col min="15" max="15" width="12" style="65" bestFit="1" customWidth="1"/>
    <col min="16" max="16" width="11.1796875" style="65" bestFit="1" customWidth="1"/>
    <col min="17" max="17" width="10.7265625" style="65" bestFit="1" customWidth="1"/>
    <col min="18" max="18" width="11.7265625" style="65" bestFit="1" customWidth="1"/>
    <col min="19" max="19" width="11" style="63" bestFit="1" customWidth="1"/>
    <col min="20" max="20" width="12" style="65" bestFit="1" customWidth="1"/>
    <col min="21" max="21" width="9.7265625" style="65" customWidth="1"/>
    <col min="22" max="16384" width="8.7265625" style="55"/>
  </cols>
  <sheetData>
    <row r="1" spans="1:40" s="56" customFormat="1" ht="57" customHeight="1" x14ac:dyDescent="0.35">
      <c r="A1" s="80" t="s">
        <v>393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</row>
    <row r="2" spans="1:40" s="58" customFormat="1" ht="20.5" customHeight="1" x14ac:dyDescent="0.35">
      <c r="A2" s="67"/>
      <c r="B2" s="67"/>
      <c r="C2" s="67"/>
      <c r="D2" s="67"/>
      <c r="E2" s="82" t="s">
        <v>563</v>
      </c>
      <c r="F2" s="69"/>
      <c r="G2" s="69"/>
      <c r="H2" s="69"/>
      <c r="I2" s="69"/>
      <c r="J2" s="69"/>
      <c r="K2" s="69"/>
      <c r="L2" s="69"/>
      <c r="M2" s="69"/>
      <c r="N2" s="82" t="s">
        <v>560</v>
      </c>
      <c r="O2" s="70"/>
      <c r="P2" s="67"/>
      <c r="Q2" s="67"/>
      <c r="R2" s="67"/>
      <c r="S2" s="67"/>
      <c r="T2" s="67"/>
      <c r="U2" s="67"/>
    </row>
    <row r="3" spans="1:40" s="56" customFormat="1" x14ac:dyDescent="0.35">
      <c r="A3" s="59" t="s">
        <v>59</v>
      </c>
      <c r="B3" s="59" t="s">
        <v>60</v>
      </c>
      <c r="C3" s="59" t="s">
        <v>61</v>
      </c>
      <c r="D3" s="59"/>
      <c r="E3" s="57" t="s">
        <v>293</v>
      </c>
      <c r="F3" s="57" t="s">
        <v>291</v>
      </c>
      <c r="G3" s="57" t="s">
        <v>288</v>
      </c>
      <c r="H3" s="57" t="s">
        <v>294</v>
      </c>
      <c r="I3" s="57" t="s">
        <v>292</v>
      </c>
      <c r="J3" s="57" t="s">
        <v>43</v>
      </c>
      <c r="K3" s="57" t="s">
        <v>290</v>
      </c>
      <c r="L3" s="57" t="s">
        <v>289</v>
      </c>
      <c r="M3" s="57"/>
      <c r="N3" s="62" t="s">
        <v>67</v>
      </c>
      <c r="O3" s="62" t="s">
        <v>69</v>
      </c>
      <c r="P3" s="62" t="s">
        <v>71</v>
      </c>
      <c r="Q3" s="62" t="s">
        <v>75</v>
      </c>
      <c r="R3" s="62" t="s">
        <v>77</v>
      </c>
      <c r="S3" s="59" t="s">
        <v>81</v>
      </c>
      <c r="T3" s="62" t="s">
        <v>87</v>
      </c>
      <c r="U3" s="62" t="s">
        <v>89</v>
      </c>
      <c r="AG3" s="57" t="s">
        <v>27</v>
      </c>
      <c r="AH3" s="57" t="s">
        <v>22</v>
      </c>
      <c r="AI3" s="57" t="s">
        <v>14</v>
      </c>
      <c r="AJ3" s="57" t="s">
        <v>30</v>
      </c>
      <c r="AK3" s="57" t="s">
        <v>25</v>
      </c>
      <c r="AL3" s="57" t="s">
        <v>12</v>
      </c>
      <c r="AM3" s="57" t="s">
        <v>20</v>
      </c>
      <c r="AN3" s="57" t="s">
        <v>17</v>
      </c>
    </row>
    <row r="4" spans="1:40" x14ac:dyDescent="0.35">
      <c r="A4" s="63" t="s">
        <v>2</v>
      </c>
      <c r="B4" s="63" t="s">
        <v>171</v>
      </c>
      <c r="C4" s="63" t="s">
        <v>172</v>
      </c>
      <c r="D4" s="63"/>
      <c r="E4" s="65">
        <f>IF(AG4="","",AG4*22.9898/(22.9898+15.9994/2))*10^4</f>
        <v>1485.9410251859504</v>
      </c>
      <c r="F4" s="65">
        <f>IF(AH4="","",AH4*24.312/(24.312+15.9994))*10^4</f>
        <v>50092.68087935423</v>
      </c>
      <c r="G4" s="65">
        <f>IF(AI4="","",AI4*26.9815/(26.9815+1.5*15.9994))*10^4</f>
        <v>177329.03193567751</v>
      </c>
      <c r="H4" s="65">
        <f>IF(AJ4="","",AJ4*39.102/(39.102+15.9994/2))*10^4</f>
        <v>19.093705747350946</v>
      </c>
      <c r="I4" s="65">
        <f>IF(AK4="","",AK4*40.08/(40.08+15.9994))*10^4</f>
        <v>50.029065931518517</v>
      </c>
      <c r="J4" s="63">
        <f>IF(AL4="","",AL4*47.9/(47.9+2*15.9994))*10^4</f>
        <v>11.390659183867593</v>
      </c>
      <c r="K4" s="65">
        <f>IF(AM4="","",AM4*54.9381/(54.9381+15.9994))*10^4</f>
        <v>1675.1522156828191</v>
      </c>
      <c r="L4" s="65">
        <f>IF(AN4="","",AN4*55.847/(55.847+15.9994))*10^4</f>
        <v>64376.123132126319</v>
      </c>
      <c r="M4" s="64"/>
      <c r="N4" s="65">
        <v>2390</v>
      </c>
      <c r="O4" s="65">
        <v>78600</v>
      </c>
      <c r="P4" s="65">
        <v>305000</v>
      </c>
      <c r="Q4" s="65" t="s">
        <v>44</v>
      </c>
      <c r="R4" s="65" t="s">
        <v>44</v>
      </c>
      <c r="S4" s="63">
        <v>4.2</v>
      </c>
      <c r="T4" s="65">
        <v>1880</v>
      </c>
      <c r="U4" s="65">
        <v>78600</v>
      </c>
      <c r="AG4" s="64">
        <v>0.20030000000000001</v>
      </c>
      <c r="AH4" s="64">
        <v>8.3057999999999996</v>
      </c>
      <c r="AI4" s="64">
        <v>33.505699999999997</v>
      </c>
      <c r="AJ4" s="64">
        <v>2.3E-3</v>
      </c>
      <c r="AK4" s="64">
        <v>7.0000000000000001E-3</v>
      </c>
      <c r="AL4" s="64">
        <v>1.9E-3</v>
      </c>
      <c r="AM4" s="64">
        <v>0.21629999999999999</v>
      </c>
      <c r="AN4" s="64">
        <v>8.2819000000000003</v>
      </c>
    </row>
    <row r="5" spans="1:40" x14ac:dyDescent="0.35">
      <c r="A5" s="63" t="s">
        <v>2</v>
      </c>
      <c r="B5" s="63" t="s">
        <v>171</v>
      </c>
      <c r="C5" s="63" t="s">
        <v>173</v>
      </c>
      <c r="D5" s="63"/>
      <c r="E5" s="65">
        <f t="shared" ref="E5:E26" si="0">IF(AG5="","",AG5*22.9898/(22.9898+15.9994/2))*10^4</f>
        <v>1780.4585424095258</v>
      </c>
      <c r="F5" s="65">
        <f t="shared" ref="F5:F64" si="1">IF(AH5="","",AH5*24.312/(24.312+15.9994))*10^4</f>
        <v>50159.022410534002</v>
      </c>
      <c r="G5" s="65">
        <f t="shared" ref="G5:G64" si="2">IF(AI5="","",AI5*26.9815/(26.9815+1.5*15.9994))*10^4</f>
        <v>179443.38705311433</v>
      </c>
      <c r="H5" s="65">
        <f t="shared" ref="H5:H64" si="3">IF(AJ5="","",AJ5*39.102/(39.102+15.9994/2))*10^4</f>
        <v>35.696928136351772</v>
      </c>
      <c r="I5" s="65">
        <f t="shared" ref="I5:I64" si="4">IF(AK5="","",AK5*40.08/(40.08+15.9994))*10^4</f>
        <v>105.77573939806776</v>
      </c>
      <c r="J5" s="63"/>
      <c r="K5" s="65">
        <f t="shared" ref="K5:K64" si="5">IF(AM5="","",AM5*54.9381/(54.9381+15.9994))*10^4</f>
        <v>1789.7719696916297</v>
      </c>
      <c r="L5" s="65">
        <f t="shared" ref="L5:L64" si="6">IF(AN5="","",AN5*55.847/(55.847+15.9994))*10^4</f>
        <v>62826.164915709065</v>
      </c>
      <c r="M5" s="64"/>
      <c r="N5" s="65">
        <v>2610</v>
      </c>
      <c r="O5" s="65">
        <v>76700</v>
      </c>
      <c r="P5" s="65">
        <v>292000</v>
      </c>
      <c r="S5" s="63">
        <v>5.7</v>
      </c>
      <c r="T5" s="65">
        <v>1651</v>
      </c>
      <c r="AG5" s="64">
        <v>0.24</v>
      </c>
      <c r="AH5" s="64">
        <v>8.3168000000000006</v>
      </c>
      <c r="AI5" s="64">
        <v>33.905200000000001</v>
      </c>
      <c r="AJ5" s="64">
        <v>4.3E-3</v>
      </c>
      <c r="AK5" s="64">
        <v>1.4800000000000001E-2</v>
      </c>
      <c r="AL5" s="64"/>
      <c r="AM5" s="64">
        <v>0.2311</v>
      </c>
      <c r="AN5" s="64">
        <v>8.0824999999999996</v>
      </c>
    </row>
    <row r="6" spans="1:40" x14ac:dyDescent="0.35">
      <c r="A6" s="63" t="s">
        <v>2</v>
      </c>
      <c r="B6" s="63" t="s">
        <v>171</v>
      </c>
      <c r="C6" s="63" t="s">
        <v>174</v>
      </c>
      <c r="D6" s="63"/>
      <c r="E6" s="65">
        <f t="shared" si="0"/>
        <v>1605.3801190725892</v>
      </c>
      <c r="F6" s="65">
        <f t="shared" si="1"/>
        <v>49352.068149456485</v>
      </c>
      <c r="G6" s="65">
        <f t="shared" si="2"/>
        <v>178283.2703028211</v>
      </c>
      <c r="H6" s="65">
        <f t="shared" si="3"/>
        <v>0</v>
      </c>
      <c r="I6" s="65">
        <f t="shared" si="4"/>
        <v>89.337617734854518</v>
      </c>
      <c r="J6" s="63">
        <f t="shared" ref="J6:J63" si="7">IF(AL6="","",AL6*47.9/(47.9+2*15.9994))*10^4</f>
        <v>58.15231267553456</v>
      </c>
      <c r="K6" s="65">
        <f t="shared" si="5"/>
        <v>2077.87027030837</v>
      </c>
      <c r="L6" s="65">
        <f t="shared" si="6"/>
        <v>64320.934048191702</v>
      </c>
      <c r="M6" s="64"/>
      <c r="N6" s="65">
        <v>7100</v>
      </c>
      <c r="O6" s="65">
        <v>77300</v>
      </c>
      <c r="P6" s="65">
        <v>298000</v>
      </c>
      <c r="S6" s="63">
        <v>138</v>
      </c>
      <c r="T6" s="65">
        <v>2030</v>
      </c>
      <c r="AG6" s="64">
        <v>0.21640000000000001</v>
      </c>
      <c r="AH6" s="64">
        <v>8.1829999999999998</v>
      </c>
      <c r="AI6" s="64">
        <v>33.686</v>
      </c>
      <c r="AJ6" s="64">
        <v>0</v>
      </c>
      <c r="AK6" s="64">
        <v>1.2500000000000001E-2</v>
      </c>
      <c r="AL6" s="64">
        <v>9.7000000000000003E-3</v>
      </c>
      <c r="AM6" s="64">
        <v>0.26829999999999998</v>
      </c>
      <c r="AN6" s="64">
        <v>8.2748000000000008</v>
      </c>
    </row>
    <row r="7" spans="1:40" x14ac:dyDescent="0.35">
      <c r="A7" s="63" t="s">
        <v>2</v>
      </c>
      <c r="B7" s="63" t="s">
        <v>171</v>
      </c>
      <c r="C7" s="63" t="s">
        <v>175</v>
      </c>
      <c r="D7" s="63"/>
      <c r="E7" s="65">
        <f t="shared" si="0"/>
        <v>2035.657600154891</v>
      </c>
      <c r="F7" s="65">
        <f t="shared" si="1"/>
        <v>48878.630858764518</v>
      </c>
      <c r="G7" s="65">
        <f t="shared" si="2"/>
        <v>176688.63902151017</v>
      </c>
      <c r="H7" s="65">
        <f t="shared" si="3"/>
        <v>48.14934492810238</v>
      </c>
      <c r="I7" s="65">
        <f t="shared" si="4"/>
        <v>77.187701722914298</v>
      </c>
      <c r="J7" s="63">
        <f>IF(AL7="","",AL7*47.9/(47.9+2*15.9994))*10^4</f>
        <v>0</v>
      </c>
      <c r="K7" s="65">
        <f t="shared" si="5"/>
        <v>2023.6582244933918</v>
      </c>
      <c r="L7" s="65">
        <f t="shared" si="6"/>
        <v>64921.018172100477</v>
      </c>
      <c r="M7" s="64"/>
      <c r="N7" s="65">
        <v>2890</v>
      </c>
      <c r="O7" s="65">
        <v>75900</v>
      </c>
      <c r="P7" s="65">
        <v>296000</v>
      </c>
      <c r="Q7" s="65" t="s">
        <v>44</v>
      </c>
      <c r="R7" s="65" t="s">
        <v>44</v>
      </c>
      <c r="S7" s="63">
        <v>3</v>
      </c>
      <c r="T7" s="65">
        <v>2030</v>
      </c>
      <c r="U7" s="65">
        <v>82600</v>
      </c>
      <c r="AG7" s="64">
        <v>0.27439999999999998</v>
      </c>
      <c r="AH7" s="64">
        <v>8.1044999999999998</v>
      </c>
      <c r="AI7" s="64">
        <v>33.384700000000002</v>
      </c>
      <c r="AJ7" s="64">
        <v>5.7999999999999996E-3</v>
      </c>
      <c r="AK7" s="64">
        <v>1.0800000000000001E-2</v>
      </c>
      <c r="AL7" s="64">
        <v>0</v>
      </c>
      <c r="AM7" s="64">
        <v>0.26129999999999998</v>
      </c>
      <c r="AN7" s="64">
        <v>8.3520000000000003</v>
      </c>
    </row>
    <row r="8" spans="1:40" x14ac:dyDescent="0.35">
      <c r="A8" s="63" t="s">
        <v>2</v>
      </c>
      <c r="B8" s="63" t="s">
        <v>171</v>
      </c>
      <c r="C8" s="63" t="s">
        <v>176</v>
      </c>
      <c r="D8" s="63"/>
      <c r="E8" s="65">
        <f t="shared" si="0"/>
        <v>1704.7890543571209</v>
      </c>
      <c r="F8" s="65">
        <f t="shared" si="1"/>
        <v>50273.61232802632</v>
      </c>
      <c r="G8" s="65">
        <f t="shared" si="2"/>
        <v>176692.34377390615</v>
      </c>
      <c r="H8" s="65">
        <f t="shared" si="3"/>
        <v>0</v>
      </c>
      <c r="I8" s="65">
        <f t="shared" si="4"/>
        <v>63.608383827216407</v>
      </c>
      <c r="J8" s="63">
        <f t="shared" si="7"/>
        <v>0</v>
      </c>
      <c r="K8" s="65">
        <f t="shared" si="5"/>
        <v>1693.7392028193835</v>
      </c>
      <c r="L8" s="65">
        <f t="shared" si="6"/>
        <v>63156.522108275436</v>
      </c>
      <c r="M8" s="64"/>
      <c r="N8" s="65">
        <v>2890</v>
      </c>
      <c r="O8" s="65">
        <v>76500</v>
      </c>
      <c r="P8" s="65">
        <v>298000</v>
      </c>
      <c r="Q8" s="65" t="s">
        <v>44</v>
      </c>
      <c r="R8" s="65" t="s">
        <v>44</v>
      </c>
      <c r="S8" s="63">
        <v>4.0999999999999996</v>
      </c>
      <c r="T8" s="65">
        <v>1441</v>
      </c>
      <c r="U8" s="65">
        <v>76400</v>
      </c>
      <c r="AG8" s="64">
        <v>0.2298</v>
      </c>
      <c r="AH8" s="64">
        <v>8.3358000000000008</v>
      </c>
      <c r="AI8" s="64">
        <v>33.385399999999997</v>
      </c>
      <c r="AJ8" s="64">
        <v>0</v>
      </c>
      <c r="AK8" s="64">
        <v>8.8999999999999999E-3</v>
      </c>
      <c r="AL8" s="64">
        <v>0</v>
      </c>
      <c r="AM8" s="64">
        <v>0.21870000000000001</v>
      </c>
      <c r="AN8" s="64">
        <v>8.125</v>
      </c>
    </row>
    <row r="9" spans="1:40" x14ac:dyDescent="0.35">
      <c r="A9" s="63" t="s">
        <v>2</v>
      </c>
      <c r="B9" s="63" t="s">
        <v>171</v>
      </c>
      <c r="C9" s="63" t="s">
        <v>177</v>
      </c>
      <c r="D9" s="63"/>
      <c r="E9" s="65">
        <f t="shared" si="0"/>
        <v>1686.9844689330255</v>
      </c>
      <c r="F9" s="65">
        <f t="shared" si="1"/>
        <v>48288.191231264609</v>
      </c>
      <c r="G9" s="65">
        <f t="shared" si="2"/>
        <v>177532.79331745801</v>
      </c>
      <c r="H9" s="65">
        <f t="shared" si="3"/>
        <v>15.77306126955078</v>
      </c>
      <c r="I9" s="65">
        <f t="shared" si="4"/>
        <v>75.758299839156621</v>
      </c>
      <c r="J9" s="63">
        <f t="shared" si="7"/>
        <v>23.980335123931773</v>
      </c>
      <c r="K9" s="65">
        <f t="shared" si="5"/>
        <v>2149.1203876651985</v>
      </c>
      <c r="L9" s="65">
        <f t="shared" si="6"/>
        <v>65901.984706262243</v>
      </c>
      <c r="M9" s="64"/>
      <c r="N9" s="65">
        <v>2460</v>
      </c>
      <c r="O9" s="65">
        <v>73200</v>
      </c>
      <c r="P9" s="65">
        <v>291000</v>
      </c>
      <c r="Q9" s="65" t="s">
        <v>44</v>
      </c>
      <c r="R9" s="65" t="s">
        <v>44</v>
      </c>
      <c r="S9" s="63" t="s">
        <v>44</v>
      </c>
      <c r="T9" s="65">
        <v>1890</v>
      </c>
      <c r="U9" s="65">
        <v>78900</v>
      </c>
      <c r="AG9" s="64">
        <v>0.22739999999999999</v>
      </c>
      <c r="AH9" s="64">
        <v>8.0066000000000006</v>
      </c>
      <c r="AI9" s="64">
        <v>33.544199999999996</v>
      </c>
      <c r="AJ9" s="64">
        <v>1.9E-3</v>
      </c>
      <c r="AK9" s="64">
        <v>1.06E-2</v>
      </c>
      <c r="AL9" s="64">
        <v>4.0000000000000001E-3</v>
      </c>
      <c r="AM9" s="64">
        <v>0.27750000000000002</v>
      </c>
      <c r="AN9" s="64">
        <v>8.4781999999999993</v>
      </c>
    </row>
    <row r="10" spans="1:40" x14ac:dyDescent="0.35">
      <c r="A10" s="63" t="s">
        <v>2</v>
      </c>
      <c r="B10" s="63" t="s">
        <v>171</v>
      </c>
      <c r="C10" s="63" t="s">
        <v>178</v>
      </c>
      <c r="D10" s="63"/>
      <c r="E10" s="65">
        <f t="shared" si="0"/>
        <v>1633.5707126607401</v>
      </c>
      <c r="F10" s="65">
        <f t="shared" si="1"/>
        <v>49019.154283899843</v>
      </c>
      <c r="G10" s="65">
        <f t="shared" si="2"/>
        <v>176663.23500508038</v>
      </c>
      <c r="H10" s="65">
        <f t="shared" si="3"/>
        <v>14.942900150100741</v>
      </c>
      <c r="I10" s="65">
        <f t="shared" si="4"/>
        <v>91.481720560491027</v>
      </c>
      <c r="J10" s="63"/>
      <c r="K10" s="65">
        <f t="shared" si="5"/>
        <v>2344.283752599119</v>
      </c>
      <c r="L10" s="65">
        <f t="shared" si="6"/>
        <v>64646.627374510077</v>
      </c>
      <c r="M10" s="64"/>
      <c r="N10" s="65">
        <v>2530</v>
      </c>
      <c r="O10" s="65">
        <v>74600</v>
      </c>
      <c r="P10" s="65">
        <v>293000</v>
      </c>
      <c r="Q10" s="65" t="s">
        <v>44</v>
      </c>
      <c r="R10" s="65" t="s">
        <v>44</v>
      </c>
      <c r="S10" s="63">
        <v>4.5999999999999996</v>
      </c>
      <c r="T10" s="65">
        <v>2010</v>
      </c>
      <c r="U10" s="65">
        <v>79000</v>
      </c>
      <c r="AG10" s="64">
        <v>0.22020000000000001</v>
      </c>
      <c r="AH10" s="64">
        <v>8.1278000000000006</v>
      </c>
      <c r="AI10" s="64">
        <v>33.379899999999999</v>
      </c>
      <c r="AJ10" s="64">
        <v>1.8E-3</v>
      </c>
      <c r="AK10" s="64">
        <v>1.2800000000000001E-2</v>
      </c>
      <c r="AL10" s="64"/>
      <c r="AM10" s="64">
        <v>0.30270000000000002</v>
      </c>
      <c r="AN10" s="64">
        <v>8.3167000000000009</v>
      </c>
    </row>
    <row r="11" spans="1:40" x14ac:dyDescent="0.35">
      <c r="A11" s="63" t="s">
        <v>2</v>
      </c>
      <c r="B11" s="63" t="s">
        <v>171</v>
      </c>
      <c r="C11" s="63" t="s">
        <v>179</v>
      </c>
      <c r="D11" s="63"/>
      <c r="E11" s="65">
        <f t="shared" si="0"/>
        <v>1604.6382613465851</v>
      </c>
      <c r="F11" s="65">
        <f t="shared" si="1"/>
        <v>48753.788159180782</v>
      </c>
      <c r="G11" s="65">
        <f t="shared" si="2"/>
        <v>178058.86815769138</v>
      </c>
      <c r="H11" s="65">
        <f t="shared" si="3"/>
        <v>7.4714500750503703</v>
      </c>
      <c r="I11" s="65">
        <f t="shared" si="4"/>
        <v>80.761206432308484</v>
      </c>
      <c r="J11" s="63"/>
      <c r="K11" s="65">
        <f t="shared" si="5"/>
        <v>1788.997511894273</v>
      </c>
      <c r="L11" s="65">
        <f t="shared" si="6"/>
        <v>65057.047604333697</v>
      </c>
      <c r="M11" s="64"/>
      <c r="N11" s="65">
        <v>2690</v>
      </c>
      <c r="O11" s="65">
        <v>74700</v>
      </c>
      <c r="P11" s="65">
        <v>282000</v>
      </c>
      <c r="Q11" s="65" t="s">
        <v>44</v>
      </c>
      <c r="R11" s="65">
        <v>680</v>
      </c>
      <c r="S11" s="63">
        <v>6</v>
      </c>
      <c r="T11" s="65">
        <v>1554</v>
      </c>
      <c r="U11" s="65">
        <v>79100</v>
      </c>
      <c r="AG11" s="64">
        <v>0.21629999999999999</v>
      </c>
      <c r="AH11" s="64">
        <v>8.0838000000000001</v>
      </c>
      <c r="AI11" s="64">
        <v>33.643599999999999</v>
      </c>
      <c r="AJ11" s="64">
        <v>8.9999999999999998E-4</v>
      </c>
      <c r="AK11" s="64">
        <v>1.1299999999999999E-2</v>
      </c>
      <c r="AL11" s="64"/>
      <c r="AM11" s="64">
        <v>0.23100000000000001</v>
      </c>
      <c r="AN11" s="64">
        <v>8.3695000000000004</v>
      </c>
    </row>
    <row r="12" spans="1:40" x14ac:dyDescent="0.35">
      <c r="A12" s="63" t="s">
        <v>2</v>
      </c>
      <c r="B12" s="63" t="s">
        <v>171</v>
      </c>
      <c r="C12" s="63" t="s">
        <v>180</v>
      </c>
      <c r="D12" s="63"/>
      <c r="E12" s="65">
        <f t="shared" si="0"/>
        <v>1261.1581342067477</v>
      </c>
      <c r="F12" s="65">
        <f t="shared" si="1"/>
        <v>51203.59997420085</v>
      </c>
      <c r="G12" s="65">
        <f t="shared" si="2"/>
        <v>176822.53935810877</v>
      </c>
      <c r="H12" s="65">
        <f t="shared" si="3"/>
        <v>747.14500750503692</v>
      </c>
      <c r="I12" s="65">
        <f t="shared" si="4"/>
        <v>71.470094187883603</v>
      </c>
      <c r="J12" s="63">
        <f t="shared" si="7"/>
        <v>0</v>
      </c>
      <c r="K12" s="65">
        <f t="shared" si="5"/>
        <v>2323.3733920704844</v>
      </c>
      <c r="L12" s="65">
        <f t="shared" si="6"/>
        <v>64516.816430607527</v>
      </c>
      <c r="M12" s="64"/>
      <c r="N12" s="65">
        <v>3110</v>
      </c>
      <c r="O12" s="65">
        <v>77600</v>
      </c>
      <c r="P12" s="65">
        <v>301800</v>
      </c>
      <c r="Q12" s="65">
        <v>118</v>
      </c>
      <c r="R12" s="65" t="s">
        <v>44</v>
      </c>
      <c r="S12" s="63">
        <v>3.6</v>
      </c>
      <c r="T12" s="65">
        <v>1765</v>
      </c>
      <c r="U12" s="65">
        <v>78200</v>
      </c>
      <c r="AG12" s="64">
        <v>0.17</v>
      </c>
      <c r="AH12" s="64">
        <v>8.49</v>
      </c>
      <c r="AI12" s="64">
        <v>33.409999999999997</v>
      </c>
      <c r="AJ12" s="64">
        <v>0.09</v>
      </c>
      <c r="AK12" s="64">
        <v>0.01</v>
      </c>
      <c r="AL12" s="64">
        <v>0</v>
      </c>
      <c r="AM12" s="64">
        <v>0.3</v>
      </c>
      <c r="AN12" s="64">
        <v>8.3000000000000007</v>
      </c>
    </row>
    <row r="13" spans="1:40" x14ac:dyDescent="0.35">
      <c r="A13" s="63" t="s">
        <v>2</v>
      </c>
      <c r="B13" s="63" t="s">
        <v>171</v>
      </c>
      <c r="C13" s="63" t="s">
        <v>182</v>
      </c>
      <c r="D13" s="63"/>
      <c r="E13" s="65">
        <f t="shared" si="0"/>
        <v>1557.901224608335</v>
      </c>
      <c r="F13" s="65">
        <f t="shared" si="1"/>
        <v>48972.112107245091</v>
      </c>
      <c r="G13" s="65">
        <f t="shared" si="2"/>
        <v>175975.73881044949</v>
      </c>
      <c r="H13" s="65">
        <f t="shared" si="3"/>
        <v>0</v>
      </c>
      <c r="I13" s="65"/>
      <c r="J13" s="63"/>
      <c r="K13" s="65">
        <f t="shared" si="5"/>
        <v>1626.3613744493391</v>
      </c>
      <c r="L13" s="65">
        <f t="shared" si="6"/>
        <v>64050.429805807944</v>
      </c>
      <c r="M13" s="64"/>
      <c r="N13" s="65">
        <v>4930</v>
      </c>
      <c r="O13" s="65">
        <v>72100</v>
      </c>
      <c r="P13" s="65">
        <v>284800</v>
      </c>
      <c r="Q13" s="65">
        <v>2820</v>
      </c>
      <c r="R13" s="65" t="s">
        <v>44</v>
      </c>
      <c r="S13" s="63">
        <v>3.1</v>
      </c>
      <c r="T13" s="65">
        <v>1965</v>
      </c>
      <c r="U13" s="65">
        <v>75000</v>
      </c>
      <c r="AG13" s="64">
        <v>0.21</v>
      </c>
      <c r="AH13" s="64">
        <v>8.1199999999999992</v>
      </c>
      <c r="AI13" s="64">
        <v>33.25</v>
      </c>
      <c r="AJ13" s="64">
        <v>0</v>
      </c>
      <c r="AK13" s="64"/>
      <c r="AL13" s="64"/>
      <c r="AM13" s="64">
        <v>0.21</v>
      </c>
      <c r="AN13" s="64">
        <v>8.24</v>
      </c>
    </row>
    <row r="14" spans="1:40" x14ac:dyDescent="0.35">
      <c r="A14" s="63" t="s">
        <v>2</v>
      </c>
      <c r="B14" s="63" t="s">
        <v>171</v>
      </c>
      <c r="C14" s="63" t="s">
        <v>183</v>
      </c>
      <c r="D14" s="63"/>
      <c r="E14" s="65">
        <f t="shared" si="0"/>
        <v>1409.5296794075412</v>
      </c>
      <c r="F14" s="65">
        <f t="shared" si="1"/>
        <v>49394.285487479967</v>
      </c>
      <c r="G14" s="65">
        <f t="shared" si="2"/>
        <v>177034.23949502362</v>
      </c>
      <c r="H14" s="65">
        <f t="shared" si="3"/>
        <v>166.03222389000823</v>
      </c>
      <c r="I14" s="65">
        <f t="shared" si="4"/>
        <v>71.470094187883603</v>
      </c>
      <c r="J14" s="63"/>
      <c r="K14" s="65">
        <f t="shared" si="5"/>
        <v>1394.0240352422907</v>
      </c>
      <c r="L14" s="65">
        <f t="shared" si="6"/>
        <v>61252.110057010512</v>
      </c>
      <c r="M14" s="64"/>
      <c r="N14" s="65">
        <v>1947</v>
      </c>
      <c r="O14" s="65">
        <v>75600</v>
      </c>
      <c r="P14" s="65">
        <v>295800</v>
      </c>
      <c r="Q14" s="65" t="s">
        <v>44</v>
      </c>
      <c r="R14" s="65" t="s">
        <v>44</v>
      </c>
      <c r="S14" s="63">
        <v>3.9</v>
      </c>
      <c r="T14" s="65">
        <v>1551</v>
      </c>
      <c r="U14" s="65">
        <v>73200</v>
      </c>
      <c r="AG14" s="64">
        <v>0.19</v>
      </c>
      <c r="AH14" s="64">
        <v>8.19</v>
      </c>
      <c r="AI14" s="64">
        <v>33.450000000000003</v>
      </c>
      <c r="AJ14" s="64">
        <v>0.02</v>
      </c>
      <c r="AK14" s="64">
        <v>0.01</v>
      </c>
      <c r="AL14" s="64"/>
      <c r="AM14" s="64">
        <v>0.18</v>
      </c>
      <c r="AN14" s="64">
        <v>7.88</v>
      </c>
    </row>
    <row r="15" spans="1:40" x14ac:dyDescent="0.35">
      <c r="A15" s="63" t="s">
        <v>2</v>
      </c>
      <c r="B15" s="63" t="s">
        <v>171</v>
      </c>
      <c r="C15" s="63" t="s">
        <v>184</v>
      </c>
      <c r="D15" s="63"/>
      <c r="E15" s="65">
        <f t="shared" si="0"/>
        <v>890.22927120476288</v>
      </c>
      <c r="F15" s="65">
        <f t="shared" si="1"/>
        <v>43001.3743010662</v>
      </c>
      <c r="G15" s="65">
        <f t="shared" si="2"/>
        <v>170736.16042180752</v>
      </c>
      <c r="H15" s="65">
        <f t="shared" si="3"/>
        <v>249.04833583501232</v>
      </c>
      <c r="I15" s="65">
        <f t="shared" si="4"/>
        <v>0</v>
      </c>
      <c r="J15" s="63">
        <f t="shared" si="7"/>
        <v>0</v>
      </c>
      <c r="K15" s="65">
        <f t="shared" si="5"/>
        <v>3407.6143083700445</v>
      </c>
      <c r="L15" s="65">
        <f t="shared" si="6"/>
        <v>72056.73353153393</v>
      </c>
      <c r="M15" s="64"/>
      <c r="N15" s="65">
        <v>2990</v>
      </c>
      <c r="O15" s="65">
        <v>64200</v>
      </c>
      <c r="P15" s="65">
        <v>285000</v>
      </c>
      <c r="Q15" s="65">
        <v>86</v>
      </c>
      <c r="R15" s="65">
        <v>600</v>
      </c>
      <c r="S15" s="63" t="s">
        <v>44</v>
      </c>
      <c r="T15" s="65">
        <v>2831</v>
      </c>
      <c r="U15" s="65">
        <v>90200</v>
      </c>
      <c r="AG15" s="64">
        <v>0.12</v>
      </c>
      <c r="AH15" s="64">
        <v>7.13</v>
      </c>
      <c r="AI15" s="64">
        <v>32.26</v>
      </c>
      <c r="AJ15" s="64">
        <v>0.03</v>
      </c>
      <c r="AK15" s="64">
        <v>0</v>
      </c>
      <c r="AL15" s="64">
        <v>0</v>
      </c>
      <c r="AM15" s="64">
        <v>0.44</v>
      </c>
      <c r="AN15" s="64">
        <v>9.27</v>
      </c>
    </row>
    <row r="16" spans="1:40" x14ac:dyDescent="0.35">
      <c r="A16" s="63" t="s">
        <v>2</v>
      </c>
      <c r="B16" s="63" t="s">
        <v>171</v>
      </c>
      <c r="C16" s="63" t="s">
        <v>185</v>
      </c>
      <c r="D16" s="63"/>
      <c r="E16" s="65"/>
      <c r="F16" s="65"/>
      <c r="G16" s="65"/>
      <c r="H16" s="65"/>
      <c r="I16" s="65"/>
      <c r="J16" s="63"/>
      <c r="K16" s="65"/>
      <c r="L16" s="65"/>
      <c r="M16" s="64"/>
      <c r="N16" s="65">
        <v>2910</v>
      </c>
      <c r="O16" s="65">
        <v>64000</v>
      </c>
      <c r="P16" s="65">
        <v>286000</v>
      </c>
      <c r="Q16" s="65">
        <v>1540</v>
      </c>
      <c r="R16" s="65" t="s">
        <v>44</v>
      </c>
      <c r="S16" s="63">
        <v>1.54</v>
      </c>
      <c r="T16" s="65">
        <v>2860</v>
      </c>
      <c r="U16" s="65">
        <v>87100</v>
      </c>
      <c r="AG16" s="66"/>
      <c r="AH16" s="66"/>
      <c r="AI16" s="66"/>
      <c r="AJ16" s="66"/>
      <c r="AK16" s="66"/>
      <c r="AL16" s="66"/>
      <c r="AM16" s="66"/>
      <c r="AN16" s="66"/>
    </row>
    <row r="17" spans="1:40" x14ac:dyDescent="0.35">
      <c r="A17" s="63" t="s">
        <v>2</v>
      </c>
      <c r="B17" s="63" t="s">
        <v>171</v>
      </c>
      <c r="C17" s="63" t="s">
        <v>187</v>
      </c>
      <c r="D17" s="63"/>
      <c r="E17" s="65">
        <f t="shared" si="0"/>
        <v>2077.2016328111135</v>
      </c>
      <c r="F17" s="65">
        <f t="shared" si="1"/>
        <v>50057.700799277634</v>
      </c>
      <c r="G17" s="65">
        <f t="shared" si="2"/>
        <v>180686.06685680436</v>
      </c>
      <c r="H17" s="65">
        <f t="shared" si="3"/>
        <v>83.016111945004113</v>
      </c>
      <c r="I17" s="65"/>
      <c r="J17" s="63"/>
      <c r="K17" s="65">
        <f t="shared" si="5"/>
        <v>2168.4818325991191</v>
      </c>
      <c r="L17" s="65">
        <f t="shared" si="6"/>
        <v>65760.514096739716</v>
      </c>
      <c r="M17" s="64"/>
      <c r="N17" s="65">
        <v>3460</v>
      </c>
      <c r="O17" s="65">
        <v>75000</v>
      </c>
      <c r="P17" s="65">
        <v>304000</v>
      </c>
      <c r="Q17" s="65">
        <v>740</v>
      </c>
      <c r="R17" s="65" t="s">
        <v>44</v>
      </c>
      <c r="S17" s="63">
        <v>6</v>
      </c>
      <c r="T17" s="65">
        <v>2060</v>
      </c>
      <c r="U17" s="65">
        <v>84300</v>
      </c>
      <c r="AG17" s="64">
        <v>0.28000000000000003</v>
      </c>
      <c r="AH17" s="64">
        <v>8.3000000000000007</v>
      </c>
      <c r="AI17" s="64">
        <v>34.14</v>
      </c>
      <c r="AJ17" s="64">
        <v>0.01</v>
      </c>
      <c r="AK17" s="64"/>
      <c r="AL17" s="64"/>
      <c r="AM17" s="64">
        <v>0.28000000000000003</v>
      </c>
      <c r="AN17" s="64">
        <v>8.4600000000000009</v>
      </c>
    </row>
    <row r="18" spans="1:40" x14ac:dyDescent="0.35">
      <c r="A18" s="63" t="s">
        <v>2</v>
      </c>
      <c r="B18" s="63" t="s">
        <v>171</v>
      </c>
      <c r="C18" s="63" t="s">
        <v>188</v>
      </c>
      <c r="D18" s="63"/>
      <c r="E18" s="65">
        <f t="shared" si="0"/>
        <v>964.41504380515994</v>
      </c>
      <c r="F18" s="65">
        <f t="shared" si="1"/>
        <v>47584.971000759098</v>
      </c>
      <c r="G18" s="65">
        <f t="shared" si="2"/>
        <v>170736.16042180752</v>
      </c>
      <c r="H18" s="65">
        <f t="shared" si="3"/>
        <v>249.04833583501232</v>
      </c>
      <c r="I18" s="65">
        <f t="shared" si="4"/>
        <v>214.41028256365078</v>
      </c>
      <c r="J18" s="63">
        <f t="shared" si="7"/>
        <v>599.50837809829443</v>
      </c>
      <c r="K18" s="65">
        <f t="shared" si="5"/>
        <v>2865.4938502202644</v>
      </c>
      <c r="L18" s="65">
        <f t="shared" si="6"/>
        <v>65605.051888473186</v>
      </c>
      <c r="M18" s="64"/>
      <c r="N18" s="65">
        <v>2740</v>
      </c>
      <c r="O18" s="65">
        <v>72600</v>
      </c>
      <c r="P18" s="65">
        <v>276000</v>
      </c>
      <c r="Q18" s="65" t="s">
        <v>44</v>
      </c>
      <c r="R18" s="65" t="s">
        <v>44</v>
      </c>
      <c r="S18" s="63">
        <v>3.9</v>
      </c>
      <c r="T18" s="65">
        <v>2053</v>
      </c>
      <c r="U18" s="65">
        <v>79700</v>
      </c>
      <c r="AG18" s="64">
        <v>0.13</v>
      </c>
      <c r="AH18" s="64">
        <v>7.89</v>
      </c>
      <c r="AI18" s="64">
        <v>32.26</v>
      </c>
      <c r="AJ18" s="64">
        <v>0.03</v>
      </c>
      <c r="AK18" s="64">
        <v>0.03</v>
      </c>
      <c r="AL18" s="64">
        <v>0.1</v>
      </c>
      <c r="AM18" s="64">
        <v>0.37</v>
      </c>
      <c r="AN18" s="64">
        <v>8.44</v>
      </c>
    </row>
    <row r="19" spans="1:40" x14ac:dyDescent="0.35">
      <c r="A19" s="63" t="s">
        <v>2</v>
      </c>
      <c r="B19" s="63" t="s">
        <v>171</v>
      </c>
      <c r="C19" s="63" t="s">
        <v>189</v>
      </c>
      <c r="D19" s="63"/>
      <c r="E19" s="65"/>
      <c r="F19" s="65"/>
      <c r="G19" s="65"/>
      <c r="H19" s="65"/>
      <c r="I19" s="65"/>
      <c r="J19" s="63"/>
      <c r="K19" s="65"/>
      <c r="L19" s="65"/>
      <c r="M19" s="64"/>
      <c r="N19" s="65">
        <v>2900</v>
      </c>
      <c r="O19" s="65">
        <v>74900</v>
      </c>
      <c r="P19" s="65">
        <v>288000</v>
      </c>
      <c r="Q19" s="65" t="s">
        <v>44</v>
      </c>
      <c r="R19" s="65" t="s">
        <v>44</v>
      </c>
      <c r="S19" s="63">
        <v>4.3</v>
      </c>
      <c r="T19" s="65">
        <v>1991</v>
      </c>
      <c r="U19" s="65">
        <v>81800</v>
      </c>
      <c r="AG19" s="66"/>
      <c r="AH19" s="66"/>
      <c r="AI19" s="66"/>
      <c r="AJ19" s="66"/>
      <c r="AK19" s="66"/>
      <c r="AL19" s="66"/>
      <c r="AM19" s="66"/>
      <c r="AN19" s="66"/>
    </row>
    <row r="20" spans="1:40" x14ac:dyDescent="0.35">
      <c r="A20" s="63" t="s">
        <v>2</v>
      </c>
      <c r="B20" s="63" t="s">
        <v>171</v>
      </c>
      <c r="C20" s="63" t="s">
        <v>190</v>
      </c>
      <c r="D20" s="63"/>
      <c r="E20" s="65">
        <f t="shared" si="0"/>
        <v>1854.6443150099226</v>
      </c>
      <c r="F20" s="65">
        <f t="shared" si="1"/>
        <v>46800.934723180042</v>
      </c>
      <c r="G20" s="65">
        <f t="shared" si="2"/>
        <v>175869.88874199206</v>
      </c>
      <c r="H20" s="65"/>
      <c r="I20" s="65">
        <f t="shared" si="4"/>
        <v>0</v>
      </c>
      <c r="J20" s="63">
        <f t="shared" si="7"/>
        <v>119.90167561965886</v>
      </c>
      <c r="K20" s="65">
        <f t="shared" si="5"/>
        <v>1936.1444933920704</v>
      </c>
      <c r="L20" s="65">
        <f t="shared" si="6"/>
        <v>70579.842553001959</v>
      </c>
      <c r="M20" s="64"/>
      <c r="N20" s="65">
        <v>2390</v>
      </c>
      <c r="O20" s="65">
        <v>71400</v>
      </c>
      <c r="P20" s="65">
        <v>306000</v>
      </c>
      <c r="Q20" s="65">
        <v>1750</v>
      </c>
      <c r="R20" s="65" t="s">
        <v>44</v>
      </c>
      <c r="S20" s="63">
        <v>1.64</v>
      </c>
      <c r="T20" s="65">
        <v>2500</v>
      </c>
      <c r="U20" s="65">
        <v>83300</v>
      </c>
      <c r="AG20" s="64">
        <v>0.25</v>
      </c>
      <c r="AH20" s="64">
        <v>7.76</v>
      </c>
      <c r="AI20" s="64">
        <v>33.229999999999997</v>
      </c>
      <c r="AJ20" s="64"/>
      <c r="AK20" s="64">
        <v>0</v>
      </c>
      <c r="AL20" s="64">
        <v>0.02</v>
      </c>
      <c r="AM20" s="64">
        <v>0.25</v>
      </c>
      <c r="AN20" s="64">
        <v>9.08</v>
      </c>
    </row>
    <row r="21" spans="1:40" x14ac:dyDescent="0.35">
      <c r="A21" s="63" t="s">
        <v>2</v>
      </c>
      <c r="B21" s="63" t="s">
        <v>171</v>
      </c>
      <c r="C21" s="63" t="s">
        <v>191</v>
      </c>
      <c r="D21" s="63"/>
      <c r="E21" s="65">
        <f t="shared" si="0"/>
        <v>2448.1304958130982</v>
      </c>
      <c r="F21" s="65">
        <f t="shared" si="1"/>
        <v>42760.132369503415</v>
      </c>
      <c r="G21" s="65">
        <f t="shared" si="2"/>
        <v>169465.9596003186</v>
      </c>
      <c r="H21" s="65">
        <f t="shared" si="3"/>
        <v>0</v>
      </c>
      <c r="I21" s="65">
        <f t="shared" si="4"/>
        <v>357.35047093941807</v>
      </c>
      <c r="J21" s="63">
        <f t="shared" si="7"/>
        <v>59.95083780982943</v>
      </c>
      <c r="K21" s="65">
        <f t="shared" si="5"/>
        <v>3794.8432070484578</v>
      </c>
      <c r="L21" s="65">
        <f t="shared" si="6"/>
        <v>72989.506781133096</v>
      </c>
      <c r="M21" s="64"/>
      <c r="N21" s="65">
        <v>3950</v>
      </c>
      <c r="O21" s="65">
        <v>68600</v>
      </c>
      <c r="P21" s="65">
        <v>291100</v>
      </c>
      <c r="Q21" s="65">
        <v>11200</v>
      </c>
      <c r="R21" s="65" t="s">
        <v>44</v>
      </c>
      <c r="S21" s="63">
        <v>266</v>
      </c>
      <c r="T21" s="65">
        <v>2960</v>
      </c>
      <c r="U21" s="65">
        <v>102000</v>
      </c>
      <c r="AG21" s="64">
        <v>0.33</v>
      </c>
      <c r="AH21" s="64">
        <v>7.09</v>
      </c>
      <c r="AI21" s="64">
        <v>32.020000000000003</v>
      </c>
      <c r="AJ21" s="64">
        <v>0</v>
      </c>
      <c r="AK21" s="64">
        <v>0.05</v>
      </c>
      <c r="AL21" s="64">
        <v>0.01</v>
      </c>
      <c r="AM21" s="64">
        <v>0.49</v>
      </c>
      <c r="AN21" s="64">
        <v>9.39</v>
      </c>
    </row>
    <row r="22" spans="1:40" x14ac:dyDescent="0.35">
      <c r="A22" s="63" t="s">
        <v>2</v>
      </c>
      <c r="B22" s="63" t="s">
        <v>171</v>
      </c>
      <c r="C22" s="63" t="s">
        <v>192</v>
      </c>
      <c r="D22" s="63"/>
      <c r="E22" s="65">
        <f t="shared" si="0"/>
        <v>2448.1304958130982</v>
      </c>
      <c r="F22" s="65">
        <f t="shared" si="1"/>
        <v>43242.616232628992</v>
      </c>
      <c r="G22" s="65">
        <f t="shared" si="2"/>
        <v>172906.08682518449</v>
      </c>
      <c r="H22" s="65"/>
      <c r="I22" s="65">
        <f t="shared" si="4"/>
        <v>285.88037675153441</v>
      </c>
      <c r="J22" s="63">
        <f t="shared" si="7"/>
        <v>119.90167561965886</v>
      </c>
      <c r="K22" s="65">
        <f t="shared" si="5"/>
        <v>2942.9396299559467</v>
      </c>
      <c r="L22" s="65">
        <f t="shared" si="6"/>
        <v>72367.657948066975</v>
      </c>
      <c r="M22" s="64"/>
      <c r="N22" s="65">
        <v>4430</v>
      </c>
      <c r="O22" s="65">
        <v>68600</v>
      </c>
      <c r="P22" s="65">
        <v>276900</v>
      </c>
      <c r="Q22" s="65">
        <v>15200</v>
      </c>
      <c r="R22" s="65" t="s">
        <v>44</v>
      </c>
      <c r="S22" s="63">
        <v>1090</v>
      </c>
      <c r="T22" s="65">
        <v>2706</v>
      </c>
      <c r="U22" s="65">
        <v>101400</v>
      </c>
      <c r="AG22" s="64">
        <v>0.33</v>
      </c>
      <c r="AH22" s="64">
        <v>7.17</v>
      </c>
      <c r="AI22" s="64">
        <v>32.67</v>
      </c>
      <c r="AJ22" s="64"/>
      <c r="AK22" s="64">
        <v>0.04</v>
      </c>
      <c r="AL22" s="64">
        <v>0.02</v>
      </c>
      <c r="AM22" s="64">
        <v>0.38</v>
      </c>
      <c r="AN22" s="64">
        <v>9.31</v>
      </c>
    </row>
    <row r="23" spans="1:40" x14ac:dyDescent="0.35">
      <c r="A23" s="63" t="s">
        <v>2</v>
      </c>
      <c r="B23" s="63" t="s">
        <v>171</v>
      </c>
      <c r="C23" s="63" t="s">
        <v>193</v>
      </c>
      <c r="D23" s="63"/>
      <c r="E23" s="65">
        <f t="shared" si="0"/>
        <v>3041.6166766162733</v>
      </c>
      <c r="F23" s="65">
        <f t="shared" si="1"/>
        <v>42337.958989268547</v>
      </c>
      <c r="G23" s="65">
        <f t="shared" si="2"/>
        <v>172482.68655135485</v>
      </c>
      <c r="H23" s="65">
        <f t="shared" si="3"/>
        <v>415.08055972502052</v>
      </c>
      <c r="I23" s="65">
        <f t="shared" si="4"/>
        <v>357.35047093941807</v>
      </c>
      <c r="J23" s="63">
        <f t="shared" si="7"/>
        <v>479.60670247863544</v>
      </c>
      <c r="K23" s="65">
        <f t="shared" si="5"/>
        <v>3407.6143083700445</v>
      </c>
      <c r="L23" s="65">
        <f t="shared" si="6"/>
        <v>71745.809115000884</v>
      </c>
      <c r="M23" s="64"/>
      <c r="N23" s="65">
        <v>4130</v>
      </c>
      <c r="O23" s="65">
        <v>70600</v>
      </c>
      <c r="P23" s="65">
        <v>309500</v>
      </c>
      <c r="Q23" s="65">
        <v>149</v>
      </c>
      <c r="R23" s="65" t="s">
        <v>44</v>
      </c>
      <c r="S23" s="63">
        <v>39</v>
      </c>
      <c r="T23" s="65">
        <v>2950</v>
      </c>
      <c r="U23" s="65">
        <v>88100</v>
      </c>
      <c r="AG23" s="64">
        <v>0.41</v>
      </c>
      <c r="AH23" s="64">
        <v>7.02</v>
      </c>
      <c r="AI23" s="64">
        <v>32.590000000000003</v>
      </c>
      <c r="AJ23" s="64">
        <v>0.05</v>
      </c>
      <c r="AK23" s="64">
        <v>0.05</v>
      </c>
      <c r="AL23" s="64">
        <v>0.08</v>
      </c>
      <c r="AM23" s="64">
        <v>0.44</v>
      </c>
      <c r="AN23" s="64">
        <v>9.23</v>
      </c>
    </row>
    <row r="24" spans="1:40" x14ac:dyDescent="0.35">
      <c r="A24" s="63" t="s">
        <v>2</v>
      </c>
      <c r="B24" s="63" t="s">
        <v>171</v>
      </c>
      <c r="C24" s="63" t="s">
        <v>194</v>
      </c>
      <c r="D24" s="63"/>
      <c r="E24" s="65"/>
      <c r="F24" s="65"/>
      <c r="G24" s="65"/>
      <c r="H24" s="65"/>
      <c r="I24" s="65"/>
      <c r="J24" s="63"/>
      <c r="K24" s="65"/>
      <c r="L24" s="65"/>
      <c r="M24" s="64"/>
      <c r="N24" s="65">
        <v>2990</v>
      </c>
      <c r="O24" s="65">
        <v>53800</v>
      </c>
      <c r="P24" s="65">
        <v>241000</v>
      </c>
      <c r="Q24" s="65">
        <v>70</v>
      </c>
      <c r="R24" s="65" t="s">
        <v>44</v>
      </c>
      <c r="S24" s="63">
        <v>5</v>
      </c>
      <c r="T24" s="65">
        <v>2490</v>
      </c>
      <c r="U24" s="65">
        <v>73100</v>
      </c>
      <c r="AG24" s="66"/>
      <c r="AH24" s="66"/>
      <c r="AI24" s="66"/>
      <c r="AJ24" s="66"/>
      <c r="AK24" s="66"/>
      <c r="AL24" s="66"/>
      <c r="AM24" s="66"/>
      <c r="AN24" s="66"/>
    </row>
    <row r="25" spans="1:40" x14ac:dyDescent="0.35">
      <c r="A25" s="63" t="s">
        <v>6</v>
      </c>
      <c r="B25" s="55" t="s">
        <v>171</v>
      </c>
      <c r="C25" s="55" t="s">
        <v>214</v>
      </c>
      <c r="E25" s="65">
        <f t="shared" si="0"/>
        <v>781.17618548217945</v>
      </c>
      <c r="F25" s="65">
        <f t="shared" si="1"/>
        <v>51669.800006945923</v>
      </c>
      <c r="G25" s="65">
        <f t="shared" si="2"/>
        <v>178674.91555611353</v>
      </c>
      <c r="H25" s="65">
        <f t="shared" si="3"/>
        <v>28.225478061301395</v>
      </c>
      <c r="I25" s="65">
        <f t="shared" si="4"/>
        <v>0</v>
      </c>
      <c r="J25" s="63"/>
      <c r="K25" s="65">
        <f t="shared" si="5"/>
        <v>164.95951083700442</v>
      </c>
      <c r="L25" s="65">
        <f t="shared" si="6"/>
        <v>61774.463076786029</v>
      </c>
      <c r="M25" s="64"/>
      <c r="N25" s="65">
        <v>1175</v>
      </c>
      <c r="O25" s="65">
        <v>74800</v>
      </c>
      <c r="P25" s="65">
        <v>290900</v>
      </c>
      <c r="S25" s="63" t="s">
        <v>44</v>
      </c>
      <c r="T25" s="65">
        <v>151.80000000000001</v>
      </c>
      <c r="AG25" s="64">
        <v>0.1053</v>
      </c>
      <c r="AH25" s="64">
        <v>8.5672999999999995</v>
      </c>
      <c r="AI25" s="64">
        <v>33.76</v>
      </c>
      <c r="AJ25" s="64">
        <v>3.3999999999999998E-3</v>
      </c>
      <c r="AK25" s="64">
        <v>0</v>
      </c>
      <c r="AL25" s="64"/>
      <c r="AM25" s="64">
        <v>2.1299999999999999E-2</v>
      </c>
      <c r="AN25" s="64">
        <v>7.9471999999999996</v>
      </c>
    </row>
    <row r="26" spans="1:40" x14ac:dyDescent="0.35">
      <c r="A26" s="63" t="s">
        <v>6</v>
      </c>
      <c r="B26" s="55" t="s">
        <v>171</v>
      </c>
      <c r="C26" s="55" t="s">
        <v>215</v>
      </c>
      <c r="E26" s="65">
        <f t="shared" si="0"/>
        <v>697.34626244373101</v>
      </c>
      <c r="F26" s="65">
        <f t="shared" si="1"/>
        <v>50096.299508327676</v>
      </c>
      <c r="G26" s="65">
        <f t="shared" si="2"/>
        <v>176897.69290671358</v>
      </c>
      <c r="H26" s="65">
        <f t="shared" si="3"/>
        <v>47.31918380865234</v>
      </c>
      <c r="I26" s="65">
        <f t="shared" si="4"/>
        <v>90.05231867673335</v>
      </c>
      <c r="J26" s="63"/>
      <c r="K26" s="65">
        <f t="shared" si="5"/>
        <v>161.86167964757706</v>
      </c>
      <c r="L26" s="65">
        <f t="shared" si="6"/>
        <v>66845.640310440052</v>
      </c>
      <c r="M26" s="64"/>
      <c r="N26" s="65">
        <v>896</v>
      </c>
      <c r="O26" s="65">
        <v>74300</v>
      </c>
      <c r="P26" s="65">
        <v>289000</v>
      </c>
      <c r="Q26" s="65" t="s">
        <v>44</v>
      </c>
      <c r="R26" s="65" t="s">
        <v>44</v>
      </c>
      <c r="S26" s="63" t="s">
        <v>44</v>
      </c>
      <c r="T26" s="65">
        <v>163</v>
      </c>
      <c r="U26" s="65">
        <v>84800</v>
      </c>
      <c r="AG26" s="64">
        <v>9.4E-2</v>
      </c>
      <c r="AH26" s="64">
        <v>8.3064</v>
      </c>
      <c r="AI26" s="64">
        <v>33.424199999999999</v>
      </c>
      <c r="AJ26" s="64">
        <v>5.7000000000000002E-3</v>
      </c>
      <c r="AK26" s="64">
        <v>1.26E-2</v>
      </c>
      <c r="AL26" s="64"/>
      <c r="AM26" s="64">
        <v>2.0899999999999998E-2</v>
      </c>
      <c r="AN26" s="64">
        <v>8.5996000000000006</v>
      </c>
    </row>
    <row r="27" spans="1:40" x14ac:dyDescent="0.35">
      <c r="A27" s="63" t="s">
        <v>6</v>
      </c>
      <c r="B27" s="55" t="s">
        <v>171</v>
      </c>
      <c r="C27" s="55" t="s">
        <v>216</v>
      </c>
      <c r="E27" s="65">
        <f t="shared" ref="E27:E42" si="8">IF(AG27="","",AG27*22.9898/(22.9898+15.9994/2))*10^4</f>
        <v>547.4910017909292</v>
      </c>
      <c r="F27" s="65">
        <f t="shared" si="1"/>
        <v>49957.585397679075</v>
      </c>
      <c r="G27" s="65">
        <f t="shared" si="2"/>
        <v>176484.34838938736</v>
      </c>
      <c r="H27" s="65">
        <f t="shared" si="3"/>
        <v>16.603222389000823</v>
      </c>
      <c r="I27" s="65">
        <f t="shared" si="4"/>
        <v>81.475907374187315</v>
      </c>
      <c r="J27" s="63">
        <f t="shared" si="7"/>
        <v>0</v>
      </c>
      <c r="K27" s="65">
        <f t="shared" si="5"/>
        <v>171.15517321585904</v>
      </c>
      <c r="L27" s="65">
        <f t="shared" si="6"/>
        <v>65637.698952209161</v>
      </c>
      <c r="M27" s="64"/>
      <c r="N27" s="65">
        <v>976</v>
      </c>
      <c r="O27" s="65">
        <v>78100</v>
      </c>
      <c r="P27" s="65">
        <v>300000</v>
      </c>
      <c r="Q27" s="65" t="s">
        <v>44</v>
      </c>
      <c r="R27" s="65" t="s">
        <v>44</v>
      </c>
      <c r="S27" s="63" t="s">
        <v>44</v>
      </c>
      <c r="T27" s="65">
        <v>172</v>
      </c>
      <c r="U27" s="65">
        <v>88200</v>
      </c>
      <c r="AG27" s="64">
        <v>7.3800000000000004E-2</v>
      </c>
      <c r="AH27" s="64">
        <v>8.2834000000000003</v>
      </c>
      <c r="AI27" s="64">
        <v>33.3461</v>
      </c>
      <c r="AJ27" s="64">
        <v>2E-3</v>
      </c>
      <c r="AK27" s="64">
        <v>1.14E-2</v>
      </c>
      <c r="AL27" s="64">
        <v>0</v>
      </c>
      <c r="AM27" s="64">
        <v>2.2100000000000002E-2</v>
      </c>
      <c r="AN27" s="64">
        <v>8.4442000000000004</v>
      </c>
    </row>
    <row r="28" spans="1:40" x14ac:dyDescent="0.35">
      <c r="A28" s="63" t="s">
        <v>6</v>
      </c>
      <c r="B28" s="55" t="s">
        <v>171</v>
      </c>
      <c r="C28" s="55" t="s">
        <v>217</v>
      </c>
      <c r="E28" s="65">
        <f t="shared" si="8"/>
        <v>526.71898546281795</v>
      </c>
      <c r="F28" s="65">
        <f t="shared" si="1"/>
        <v>49766.401166915566</v>
      </c>
      <c r="G28" s="65">
        <f t="shared" si="2"/>
        <v>176632.00923488545</v>
      </c>
      <c r="H28" s="65">
        <f t="shared" si="3"/>
        <v>2.4904833583501227</v>
      </c>
      <c r="I28" s="65">
        <f t="shared" si="4"/>
        <v>82.190608316066161</v>
      </c>
      <c r="J28" s="63"/>
      <c r="K28" s="65">
        <f t="shared" si="5"/>
        <v>139.40240352422907</v>
      </c>
      <c r="L28" s="65">
        <f t="shared" si="6"/>
        <v>65559.190537034578</v>
      </c>
      <c r="M28" s="64"/>
      <c r="N28" s="65">
        <v>1065</v>
      </c>
      <c r="O28" s="65">
        <v>74100</v>
      </c>
      <c r="P28" s="65">
        <v>298000</v>
      </c>
      <c r="Q28" s="65" t="s">
        <v>44</v>
      </c>
      <c r="R28" s="65" t="s">
        <v>44</v>
      </c>
      <c r="S28" s="63">
        <v>3.9</v>
      </c>
      <c r="T28" s="65">
        <v>180</v>
      </c>
      <c r="U28" s="65">
        <v>86500</v>
      </c>
      <c r="AG28" s="64">
        <v>7.0999999999999994E-2</v>
      </c>
      <c r="AH28" s="64">
        <v>8.2516999999999996</v>
      </c>
      <c r="AI28" s="64">
        <v>33.374000000000002</v>
      </c>
      <c r="AJ28" s="64">
        <v>2.9999999999999997E-4</v>
      </c>
      <c r="AK28" s="64">
        <v>1.15E-2</v>
      </c>
      <c r="AL28" s="64"/>
      <c r="AM28" s="64">
        <v>1.7999999999999999E-2</v>
      </c>
      <c r="AN28" s="64">
        <v>8.4341000000000008</v>
      </c>
    </row>
    <row r="29" spans="1:40" x14ac:dyDescent="0.35">
      <c r="A29" s="63" t="s">
        <v>6</v>
      </c>
      <c r="B29" s="55" t="s">
        <v>171</v>
      </c>
      <c r="C29" s="55" t="s">
        <v>218</v>
      </c>
      <c r="E29" s="65">
        <f t="shared" si="8"/>
        <v>745.56701463398895</v>
      </c>
      <c r="F29" s="65">
        <f t="shared" si="1"/>
        <v>45890.246431530541</v>
      </c>
      <c r="G29" s="65">
        <f t="shared" si="2"/>
        <v>175802.14469817933</v>
      </c>
      <c r="H29" s="65">
        <f t="shared" si="3"/>
        <v>0</v>
      </c>
      <c r="I29" s="65">
        <f t="shared" si="4"/>
        <v>56.461374408428057</v>
      </c>
      <c r="J29" s="63">
        <f t="shared" si="7"/>
        <v>59.351329431731145</v>
      </c>
      <c r="K29" s="65">
        <f t="shared" si="5"/>
        <v>198.26119612334801</v>
      </c>
      <c r="L29" s="65">
        <f t="shared" si="6"/>
        <v>70186.52316608766</v>
      </c>
      <c r="M29" s="64"/>
      <c r="N29" s="65">
        <v>1056</v>
      </c>
      <c r="O29" s="65">
        <v>75300</v>
      </c>
      <c r="P29" s="65">
        <v>310000</v>
      </c>
      <c r="S29" s="63">
        <v>4.5999999999999996</v>
      </c>
      <c r="T29" s="65">
        <v>186.2</v>
      </c>
      <c r="AG29" s="64">
        <v>0.10050000000000001</v>
      </c>
      <c r="AH29" s="64">
        <v>7.609</v>
      </c>
      <c r="AI29" s="64">
        <v>33.217199999999998</v>
      </c>
      <c r="AJ29" s="64">
        <v>0</v>
      </c>
      <c r="AK29" s="64">
        <v>7.9000000000000008E-3</v>
      </c>
      <c r="AL29" s="64">
        <v>9.9000000000000008E-3</v>
      </c>
      <c r="AM29" s="64">
        <v>2.5600000000000001E-2</v>
      </c>
      <c r="AN29" s="64">
        <v>9.0294000000000008</v>
      </c>
    </row>
    <row r="30" spans="1:40" x14ac:dyDescent="0.35">
      <c r="A30" s="63" t="s">
        <v>6</v>
      </c>
      <c r="B30" s="55" t="s">
        <v>171</v>
      </c>
      <c r="C30" s="55" t="s">
        <v>219</v>
      </c>
      <c r="E30" s="65">
        <f t="shared" si="8"/>
        <v>729.24614466190155</v>
      </c>
      <c r="F30" s="65">
        <f t="shared" si="1"/>
        <v>47607.888984257559</v>
      </c>
      <c r="G30" s="65">
        <f t="shared" si="2"/>
        <v>178856.97767386027</v>
      </c>
      <c r="H30" s="65">
        <f t="shared" si="3"/>
        <v>29.055639180751434</v>
      </c>
      <c r="I30" s="65">
        <f t="shared" si="4"/>
        <v>93.625823386127522</v>
      </c>
      <c r="J30" s="63">
        <f t="shared" si="7"/>
        <v>60.550346187927722</v>
      </c>
      <c r="K30" s="65">
        <f t="shared" si="5"/>
        <v>201.35902731277531</v>
      </c>
      <c r="L30" s="65">
        <f t="shared" si="6"/>
        <v>71384.359480781219</v>
      </c>
      <c r="M30" s="64"/>
      <c r="N30" s="65">
        <v>1133</v>
      </c>
      <c r="O30" s="65">
        <v>73800</v>
      </c>
      <c r="P30" s="65">
        <v>281000</v>
      </c>
      <c r="Q30" s="65">
        <v>11.6</v>
      </c>
      <c r="R30" s="65" t="s">
        <v>44</v>
      </c>
      <c r="S30" s="63">
        <v>3.6</v>
      </c>
      <c r="T30" s="65">
        <v>154.69999999999999</v>
      </c>
      <c r="U30" s="65">
        <v>87600</v>
      </c>
      <c r="AG30" s="64">
        <v>9.8299999999999998E-2</v>
      </c>
      <c r="AH30" s="64">
        <v>7.8937999999999997</v>
      </c>
      <c r="AI30" s="64">
        <v>33.794400000000003</v>
      </c>
      <c r="AJ30" s="64">
        <v>3.5000000000000001E-3</v>
      </c>
      <c r="AK30" s="64">
        <v>1.3100000000000001E-2</v>
      </c>
      <c r="AL30" s="64">
        <v>1.01E-2</v>
      </c>
      <c r="AM30" s="64">
        <v>2.5999999999999999E-2</v>
      </c>
      <c r="AN30" s="64">
        <v>9.1835000000000004</v>
      </c>
    </row>
    <row r="31" spans="1:40" x14ac:dyDescent="0.35">
      <c r="A31" s="63" t="s">
        <v>6</v>
      </c>
      <c r="B31" s="55" t="s">
        <v>171</v>
      </c>
      <c r="C31" s="55" t="s">
        <v>220</v>
      </c>
      <c r="E31" s="65">
        <f t="shared" si="8"/>
        <v>531.17013181884181</v>
      </c>
      <c r="F31" s="65">
        <f t="shared" si="1"/>
        <v>45896.880584648512</v>
      </c>
      <c r="G31" s="65">
        <f t="shared" si="2"/>
        <v>178675.44480645581</v>
      </c>
      <c r="H31" s="65">
        <f t="shared" si="3"/>
        <v>0</v>
      </c>
      <c r="I31" s="65">
        <f t="shared" si="4"/>
        <v>122.9285620031598</v>
      </c>
      <c r="J31" s="63">
        <f t="shared" si="7"/>
        <v>32.373452417307895</v>
      </c>
      <c r="K31" s="65">
        <f t="shared" si="5"/>
        <v>98.356140264317176</v>
      </c>
      <c r="L31" s="65">
        <f t="shared" si="6"/>
        <v>76809.990549282928</v>
      </c>
      <c r="M31" s="64"/>
      <c r="N31" s="65">
        <v>769</v>
      </c>
      <c r="O31" s="65">
        <v>66000</v>
      </c>
      <c r="P31" s="65">
        <v>289000</v>
      </c>
      <c r="Q31" s="65">
        <v>20.100000000000001</v>
      </c>
      <c r="R31" s="65" t="s">
        <v>44</v>
      </c>
      <c r="S31" s="63">
        <v>4.8</v>
      </c>
      <c r="T31" s="65">
        <v>135.30000000000001</v>
      </c>
      <c r="U31" s="65">
        <v>89900</v>
      </c>
      <c r="AG31" s="64">
        <v>7.1599999999999997E-2</v>
      </c>
      <c r="AH31" s="64">
        <v>7.6101000000000001</v>
      </c>
      <c r="AI31" s="64">
        <v>33.760100000000001</v>
      </c>
      <c r="AJ31" s="64">
        <v>0</v>
      </c>
      <c r="AK31" s="64">
        <v>1.72E-2</v>
      </c>
      <c r="AL31" s="64">
        <v>5.4000000000000003E-3</v>
      </c>
      <c r="AM31" s="64">
        <v>1.2699999999999999E-2</v>
      </c>
      <c r="AN31" s="64">
        <v>9.8815000000000008</v>
      </c>
    </row>
    <row r="32" spans="1:40" x14ac:dyDescent="0.35">
      <c r="A32" s="63" t="s">
        <v>6</v>
      </c>
      <c r="B32" s="55" t="s">
        <v>171</v>
      </c>
      <c r="C32" s="55" t="s">
        <v>221</v>
      </c>
      <c r="E32" s="65">
        <f t="shared" si="8"/>
        <v>746.30887235999285</v>
      </c>
      <c r="F32" s="65">
        <f t="shared" si="1"/>
        <v>48742.329167431541</v>
      </c>
      <c r="G32" s="65">
        <f t="shared" si="2"/>
        <v>177921.26306869675</v>
      </c>
      <c r="H32" s="65">
        <f t="shared" si="3"/>
        <v>51.469989405902545</v>
      </c>
      <c r="I32" s="65">
        <f t="shared" si="4"/>
        <v>113.63744975873495</v>
      </c>
      <c r="J32" s="63">
        <f t="shared" si="7"/>
        <v>25.778860258226658</v>
      </c>
      <c r="K32" s="65">
        <f t="shared" si="5"/>
        <v>95.25830907488988</v>
      </c>
      <c r="L32" s="65">
        <f t="shared" si="6"/>
        <v>67347.005932099593</v>
      </c>
      <c r="M32" s="64"/>
      <c r="N32" s="65">
        <v>1077</v>
      </c>
      <c r="O32" s="65">
        <v>75700</v>
      </c>
      <c r="P32" s="65">
        <v>309000</v>
      </c>
      <c r="S32" s="63">
        <v>4.5999999999999996</v>
      </c>
      <c r="T32" s="65">
        <v>122.5</v>
      </c>
      <c r="AG32" s="64">
        <v>0.10059999999999999</v>
      </c>
      <c r="AH32" s="64">
        <v>8.0818999999999992</v>
      </c>
      <c r="AI32" s="64">
        <v>33.617600000000003</v>
      </c>
      <c r="AJ32" s="64">
        <v>6.1999999999999998E-3</v>
      </c>
      <c r="AK32" s="64">
        <v>1.5900000000000001E-2</v>
      </c>
      <c r="AL32" s="64">
        <v>4.3E-3</v>
      </c>
      <c r="AM32" s="64">
        <v>1.23E-2</v>
      </c>
      <c r="AN32" s="64">
        <v>8.6640999999999995</v>
      </c>
    </row>
    <row r="33" spans="1:40" x14ac:dyDescent="0.35">
      <c r="A33" s="63" t="s">
        <v>6</v>
      </c>
      <c r="B33" s="55" t="s">
        <v>171</v>
      </c>
      <c r="C33" s="55" t="s">
        <v>222</v>
      </c>
      <c r="E33" s="65">
        <f t="shared" si="8"/>
        <v>735.18100646993332</v>
      </c>
      <c r="F33" s="65">
        <f t="shared" si="1"/>
        <v>45776.862723696031</v>
      </c>
      <c r="G33" s="65">
        <f t="shared" si="2"/>
        <v>178384.35711819795</v>
      </c>
      <c r="H33" s="65"/>
      <c r="I33" s="65">
        <f t="shared" si="4"/>
        <v>35.735047093941802</v>
      </c>
      <c r="J33" s="63">
        <f t="shared" si="7"/>
        <v>100.71740752051343</v>
      </c>
      <c r="K33" s="65">
        <f t="shared" si="5"/>
        <v>202.13348511013217</v>
      </c>
      <c r="L33" s="65">
        <f t="shared" si="6"/>
        <v>74122.82627939606</v>
      </c>
      <c r="M33" s="64"/>
      <c r="N33" s="65">
        <v>1147</v>
      </c>
      <c r="O33" s="65">
        <v>72400</v>
      </c>
      <c r="P33" s="65">
        <v>294000</v>
      </c>
      <c r="Q33" s="65">
        <v>15.7</v>
      </c>
      <c r="R33" s="65" t="s">
        <v>44</v>
      </c>
      <c r="S33" s="63">
        <v>12.4</v>
      </c>
      <c r="T33" s="65">
        <v>141.1</v>
      </c>
      <c r="U33" s="65">
        <v>94400</v>
      </c>
      <c r="AG33" s="64">
        <v>9.9099999999999994E-2</v>
      </c>
      <c r="AH33" s="64">
        <v>7.5902000000000003</v>
      </c>
      <c r="AI33" s="64">
        <v>33.705100000000002</v>
      </c>
      <c r="AJ33" s="64"/>
      <c r="AK33" s="64">
        <v>5.0000000000000001E-3</v>
      </c>
      <c r="AL33" s="64">
        <v>1.6799999999999999E-2</v>
      </c>
      <c r="AM33" s="64">
        <v>2.6100000000000002E-2</v>
      </c>
      <c r="AN33" s="64">
        <v>9.5358000000000001</v>
      </c>
    </row>
    <row r="34" spans="1:40" x14ac:dyDescent="0.35">
      <c r="A34" s="63" t="s">
        <v>6</v>
      </c>
      <c r="B34" s="55" t="s">
        <v>171</v>
      </c>
      <c r="C34" s="55" t="s">
        <v>223</v>
      </c>
      <c r="E34" s="65">
        <f t="shared" si="8"/>
        <v>597.19546943319506</v>
      </c>
      <c r="F34" s="65">
        <f t="shared" si="1"/>
        <v>49101.779645460105</v>
      </c>
      <c r="G34" s="65">
        <f t="shared" si="2"/>
        <v>178029.2301385233</v>
      </c>
      <c r="H34" s="65">
        <f t="shared" si="3"/>
        <v>0</v>
      </c>
      <c r="I34" s="65">
        <f t="shared" si="4"/>
        <v>97.199328095521693</v>
      </c>
      <c r="J34" s="63"/>
      <c r="K34" s="65">
        <f t="shared" si="5"/>
        <v>207.55468969162996</v>
      </c>
      <c r="L34" s="65">
        <f t="shared" si="6"/>
        <v>67693.686656533944</v>
      </c>
      <c r="M34" s="64"/>
      <c r="N34" s="65">
        <v>751</v>
      </c>
      <c r="O34" s="65">
        <v>76100</v>
      </c>
      <c r="P34" s="65">
        <v>293000</v>
      </c>
      <c r="Q34" s="65" t="s">
        <v>44</v>
      </c>
      <c r="R34" s="65" t="s">
        <v>44</v>
      </c>
      <c r="S34" s="63">
        <v>3.1</v>
      </c>
      <c r="T34" s="65">
        <v>131.30000000000001</v>
      </c>
      <c r="U34" s="65">
        <v>82800</v>
      </c>
      <c r="AG34" s="64">
        <v>8.0500000000000002E-2</v>
      </c>
      <c r="AH34" s="64">
        <v>8.1415000000000006</v>
      </c>
      <c r="AI34" s="64">
        <v>33.637999999999998</v>
      </c>
      <c r="AJ34" s="64">
        <v>0</v>
      </c>
      <c r="AK34" s="64">
        <v>1.3599999999999999E-2</v>
      </c>
      <c r="AL34" s="64"/>
      <c r="AM34" s="64">
        <v>2.6800000000000001E-2</v>
      </c>
      <c r="AN34" s="64">
        <v>8.7087000000000003</v>
      </c>
    </row>
    <row r="35" spans="1:40" x14ac:dyDescent="0.35">
      <c r="A35" s="63" t="s">
        <v>6</v>
      </c>
      <c r="B35" s="55" t="s">
        <v>171</v>
      </c>
      <c r="C35" s="55" t="s">
        <v>224</v>
      </c>
      <c r="E35" s="65">
        <f t="shared" si="8"/>
        <v>633.54649800738957</v>
      </c>
      <c r="F35" s="65">
        <f t="shared" si="1"/>
        <v>52303.663182127151</v>
      </c>
      <c r="G35" s="65">
        <f t="shared" si="2"/>
        <v>180775.51016465086</v>
      </c>
      <c r="H35" s="65">
        <f t="shared" si="3"/>
        <v>3.3206444778001649</v>
      </c>
      <c r="I35" s="65">
        <f t="shared" si="4"/>
        <v>126.50206671255397</v>
      </c>
      <c r="J35" s="63"/>
      <c r="K35" s="65">
        <f t="shared" si="5"/>
        <v>0</v>
      </c>
      <c r="L35" s="65">
        <f t="shared" si="6"/>
        <v>62571.984205193294</v>
      </c>
      <c r="M35" s="64"/>
      <c r="N35" s="65">
        <v>1051</v>
      </c>
      <c r="O35" s="65">
        <v>80300</v>
      </c>
      <c r="P35" s="65">
        <v>302000</v>
      </c>
      <c r="Q35" s="65">
        <v>40</v>
      </c>
      <c r="R35" s="65" t="s">
        <v>44</v>
      </c>
      <c r="S35" s="63" t="s">
        <v>44</v>
      </c>
      <c r="T35" s="65">
        <v>109.2</v>
      </c>
      <c r="U35" s="65">
        <v>75900</v>
      </c>
      <c r="AG35" s="64">
        <v>8.5400000000000004E-2</v>
      </c>
      <c r="AH35" s="64">
        <v>8.6723999999999997</v>
      </c>
      <c r="AI35" s="64">
        <v>34.1569</v>
      </c>
      <c r="AJ35" s="64">
        <v>4.0000000000000002E-4</v>
      </c>
      <c r="AK35" s="64">
        <v>1.77E-2</v>
      </c>
      <c r="AL35" s="64"/>
      <c r="AM35" s="64">
        <v>0</v>
      </c>
      <c r="AN35" s="64">
        <v>8.0497999999999994</v>
      </c>
    </row>
    <row r="36" spans="1:40" x14ac:dyDescent="0.35">
      <c r="A36" s="63" t="s">
        <v>6</v>
      </c>
      <c r="B36" s="55" t="s">
        <v>171</v>
      </c>
      <c r="C36" s="55" t="s">
        <v>225</v>
      </c>
      <c r="E36" s="65">
        <f t="shared" si="8"/>
        <v>660.25337614353248</v>
      </c>
      <c r="F36" s="65">
        <f t="shared" si="1"/>
        <v>51679.449684208434</v>
      </c>
      <c r="G36" s="65">
        <f t="shared" si="2"/>
        <v>178657.97954516034</v>
      </c>
      <c r="H36" s="65"/>
      <c r="I36" s="65">
        <f t="shared" si="4"/>
        <v>2.8588037675153446</v>
      </c>
      <c r="J36" s="63"/>
      <c r="K36" s="65">
        <f t="shared" si="5"/>
        <v>162.63613744493395</v>
      </c>
      <c r="L36" s="65">
        <f t="shared" si="6"/>
        <v>61807.110140521996</v>
      </c>
      <c r="M36" s="64"/>
      <c r="N36" s="65">
        <v>1061</v>
      </c>
      <c r="O36" s="65">
        <v>78900</v>
      </c>
      <c r="P36" s="65">
        <v>303000</v>
      </c>
      <c r="S36" s="63" t="s">
        <v>44</v>
      </c>
      <c r="T36" s="65">
        <v>144.4</v>
      </c>
      <c r="AG36" s="64">
        <v>8.8999999999999996E-2</v>
      </c>
      <c r="AH36" s="64">
        <v>8.5688999999999993</v>
      </c>
      <c r="AI36" s="64">
        <v>33.756799999999998</v>
      </c>
      <c r="AJ36" s="64"/>
      <c r="AK36" s="64">
        <v>4.0000000000000002E-4</v>
      </c>
      <c r="AL36" s="64"/>
      <c r="AM36" s="64">
        <v>2.1000000000000001E-2</v>
      </c>
      <c r="AN36" s="64">
        <v>7.9513999999999996</v>
      </c>
    </row>
    <row r="37" spans="1:40" x14ac:dyDescent="0.35">
      <c r="A37" s="63" t="s">
        <v>6</v>
      </c>
      <c r="B37" s="55" t="s">
        <v>171</v>
      </c>
      <c r="C37" s="55" t="s">
        <v>226</v>
      </c>
      <c r="E37" s="65">
        <f t="shared" si="8"/>
        <v>838.2992303844851</v>
      </c>
      <c r="F37" s="65">
        <f t="shared" si="1"/>
        <v>50059.510113764343</v>
      </c>
      <c r="G37" s="65">
        <f t="shared" si="2"/>
        <v>180701.94436707298</v>
      </c>
      <c r="H37" s="65">
        <f t="shared" si="3"/>
        <v>0</v>
      </c>
      <c r="I37" s="65">
        <f t="shared" si="4"/>
        <v>65.752486652852909</v>
      </c>
      <c r="J37" s="63">
        <f t="shared" si="7"/>
        <v>0</v>
      </c>
      <c r="K37" s="65">
        <f t="shared" si="5"/>
        <v>181.22312458149781</v>
      </c>
      <c r="L37" s="65">
        <f t="shared" si="6"/>
        <v>64554.904671632816</v>
      </c>
      <c r="M37" s="64"/>
      <c r="N37" s="65">
        <v>1030</v>
      </c>
      <c r="O37" s="65">
        <v>78400</v>
      </c>
      <c r="P37" s="65">
        <v>295000</v>
      </c>
      <c r="Q37" s="65" t="s">
        <v>44</v>
      </c>
      <c r="R37" s="65" t="s">
        <v>44</v>
      </c>
      <c r="S37" s="63" t="s">
        <v>44</v>
      </c>
      <c r="T37" s="65">
        <v>152.1</v>
      </c>
      <c r="U37" s="65">
        <v>78000</v>
      </c>
      <c r="AG37" s="64">
        <v>0.113</v>
      </c>
      <c r="AH37" s="64">
        <v>8.3003</v>
      </c>
      <c r="AI37" s="64">
        <v>34.143000000000001</v>
      </c>
      <c r="AJ37" s="64">
        <v>0</v>
      </c>
      <c r="AK37" s="64">
        <v>9.1999999999999998E-3</v>
      </c>
      <c r="AL37" s="64">
        <v>0</v>
      </c>
      <c r="AM37" s="64">
        <v>2.3400000000000001E-2</v>
      </c>
      <c r="AN37" s="64">
        <v>8.3048999999999999</v>
      </c>
    </row>
    <row r="38" spans="1:40" x14ac:dyDescent="0.35">
      <c r="A38" s="63" t="s">
        <v>6</v>
      </c>
      <c r="B38" s="55" t="s">
        <v>171</v>
      </c>
      <c r="C38" s="55" t="s">
        <v>227</v>
      </c>
      <c r="E38" s="65">
        <f t="shared" si="8"/>
        <v>737.40657964794536</v>
      </c>
      <c r="F38" s="65">
        <f t="shared" si="1"/>
        <v>50724.734740048734</v>
      </c>
      <c r="G38" s="65">
        <f t="shared" si="2"/>
        <v>179976.87139813972</v>
      </c>
      <c r="H38" s="65">
        <f t="shared" si="3"/>
        <v>34.866767016901726</v>
      </c>
      <c r="I38" s="65">
        <f t="shared" si="4"/>
        <v>12.864616953819048</v>
      </c>
      <c r="J38" s="63"/>
      <c r="K38" s="65">
        <f t="shared" si="5"/>
        <v>314.42986572687215</v>
      </c>
      <c r="L38" s="65">
        <f t="shared" si="6"/>
        <v>66885.283173548014</v>
      </c>
      <c r="M38" s="64"/>
      <c r="N38" s="65">
        <v>813</v>
      </c>
      <c r="O38" s="65">
        <v>73900</v>
      </c>
      <c r="P38" s="65">
        <v>285000</v>
      </c>
      <c r="S38" s="63" t="s">
        <v>44</v>
      </c>
      <c r="T38" s="65">
        <v>159.19999999999999</v>
      </c>
      <c r="AG38" s="64">
        <v>9.9400000000000002E-2</v>
      </c>
      <c r="AH38" s="64">
        <v>8.4106000000000005</v>
      </c>
      <c r="AI38" s="64">
        <v>34.006</v>
      </c>
      <c r="AJ38" s="64">
        <v>4.1999999999999997E-3</v>
      </c>
      <c r="AK38" s="64">
        <v>1.8E-3</v>
      </c>
      <c r="AL38" s="64"/>
      <c r="AM38" s="64">
        <v>4.0599999999999997E-2</v>
      </c>
      <c r="AN38" s="64">
        <v>8.6046999999999993</v>
      </c>
    </row>
    <row r="39" spans="1:40" x14ac:dyDescent="0.35">
      <c r="A39" s="63" t="s">
        <v>6</v>
      </c>
      <c r="B39" s="55" t="s">
        <v>171</v>
      </c>
      <c r="C39" s="55" t="s">
        <v>228</v>
      </c>
      <c r="E39" s="65">
        <f t="shared" si="8"/>
        <v>847.2015230965327</v>
      </c>
      <c r="F39" s="65">
        <f t="shared" si="1"/>
        <v>50154.197571902747</v>
      </c>
      <c r="G39" s="65">
        <f t="shared" si="2"/>
        <v>178525.13770924628</v>
      </c>
      <c r="H39" s="65">
        <f t="shared" si="3"/>
        <v>34.866767016901726</v>
      </c>
      <c r="I39" s="65">
        <f t="shared" si="4"/>
        <v>0</v>
      </c>
      <c r="J39" s="63"/>
      <c r="K39" s="65">
        <f t="shared" si="5"/>
        <v>257.11998872246693</v>
      </c>
      <c r="L39" s="65">
        <f t="shared" si="6"/>
        <v>65687.446858854441</v>
      </c>
      <c r="M39" s="64"/>
      <c r="N39" s="65">
        <v>1028</v>
      </c>
      <c r="O39" s="65">
        <v>73600</v>
      </c>
      <c r="P39" s="65">
        <v>292000</v>
      </c>
      <c r="Q39" s="65" t="s">
        <v>44</v>
      </c>
      <c r="R39" s="65" t="s">
        <v>44</v>
      </c>
      <c r="S39" s="63" t="s">
        <v>44</v>
      </c>
      <c r="T39" s="65">
        <v>152.80000000000001</v>
      </c>
      <c r="U39" s="65">
        <v>85300</v>
      </c>
      <c r="AG39" s="64">
        <v>0.1142</v>
      </c>
      <c r="AH39" s="64">
        <v>8.3160000000000007</v>
      </c>
      <c r="AI39" s="64">
        <v>33.731699999999996</v>
      </c>
      <c r="AJ39" s="64">
        <v>4.1999999999999997E-3</v>
      </c>
      <c r="AK39" s="64">
        <v>0</v>
      </c>
      <c r="AL39" s="64"/>
      <c r="AM39" s="64">
        <v>3.32E-2</v>
      </c>
      <c r="AN39" s="64">
        <v>8.4505999999999997</v>
      </c>
    </row>
    <row r="40" spans="1:40" x14ac:dyDescent="0.35">
      <c r="A40" s="63" t="s">
        <v>6</v>
      </c>
      <c r="B40" s="55" t="s">
        <v>171</v>
      </c>
      <c r="C40" s="55" t="s">
        <v>229</v>
      </c>
      <c r="E40" s="65">
        <f t="shared" si="8"/>
        <v>738.14843737394926</v>
      </c>
      <c r="F40" s="65">
        <f t="shared" si="1"/>
        <v>50386.99603586083</v>
      </c>
      <c r="G40" s="65">
        <f t="shared" si="2"/>
        <v>180126.11999466465</v>
      </c>
      <c r="H40" s="65">
        <f t="shared" si="3"/>
        <v>30.715961419651521</v>
      </c>
      <c r="I40" s="65">
        <f t="shared" si="4"/>
        <v>32.876243326426454</v>
      </c>
      <c r="J40" s="63"/>
      <c r="K40" s="65">
        <f t="shared" si="5"/>
        <v>256.3455309251101</v>
      </c>
      <c r="L40" s="65">
        <f t="shared" si="6"/>
        <v>66127.404908248704</v>
      </c>
      <c r="M40" s="64"/>
      <c r="N40" s="65">
        <v>1168</v>
      </c>
      <c r="O40" s="65">
        <v>79800</v>
      </c>
      <c r="P40" s="65">
        <v>306000</v>
      </c>
      <c r="S40" s="63" t="s">
        <v>44</v>
      </c>
      <c r="T40" s="65">
        <v>188.3</v>
      </c>
      <c r="AG40" s="64">
        <v>9.9500000000000005E-2</v>
      </c>
      <c r="AH40" s="64">
        <v>8.3545999999999996</v>
      </c>
      <c r="AI40" s="64">
        <v>34.034199999999998</v>
      </c>
      <c r="AJ40" s="64">
        <v>3.7000000000000002E-3</v>
      </c>
      <c r="AK40" s="64">
        <v>4.5999999999999999E-3</v>
      </c>
      <c r="AL40" s="64"/>
      <c r="AM40" s="64">
        <v>3.3099999999999997E-2</v>
      </c>
      <c r="AN40" s="64">
        <v>8.5071999999999992</v>
      </c>
    </row>
    <row r="41" spans="1:40" x14ac:dyDescent="0.35">
      <c r="A41" s="63" t="s">
        <v>6</v>
      </c>
      <c r="B41" s="55" t="s">
        <v>171</v>
      </c>
      <c r="C41" s="55" t="s">
        <v>230</v>
      </c>
      <c r="E41" s="65">
        <f t="shared" si="8"/>
        <v>886.51998257474304</v>
      </c>
      <c r="F41" s="65">
        <f t="shared" si="1"/>
        <v>47994.479179586917</v>
      </c>
      <c r="G41" s="65">
        <f t="shared" si="2"/>
        <v>180286.48284837764</v>
      </c>
      <c r="H41" s="65">
        <f t="shared" si="3"/>
        <v>24.904833583501233</v>
      </c>
      <c r="I41" s="65"/>
      <c r="J41" s="63">
        <f t="shared" si="7"/>
        <v>40.766569710684017</v>
      </c>
      <c r="K41" s="65">
        <f t="shared" si="5"/>
        <v>212.97589427312778</v>
      </c>
      <c r="L41" s="65">
        <f t="shared" si="6"/>
        <v>71363.372082665242</v>
      </c>
      <c r="M41" s="64"/>
      <c r="N41" s="65">
        <v>1127</v>
      </c>
      <c r="O41" s="65">
        <v>70100</v>
      </c>
      <c r="P41" s="65">
        <v>315000</v>
      </c>
      <c r="S41" s="63" t="s">
        <v>44</v>
      </c>
      <c r="T41" s="65">
        <v>176</v>
      </c>
      <c r="AG41" s="64">
        <v>0.1195</v>
      </c>
      <c r="AH41" s="64">
        <v>7.9579000000000004</v>
      </c>
      <c r="AI41" s="64">
        <v>34.064500000000002</v>
      </c>
      <c r="AJ41" s="64">
        <v>3.0000000000000001E-3</v>
      </c>
      <c r="AK41" s="64"/>
      <c r="AL41" s="64">
        <v>6.7999999999999996E-3</v>
      </c>
      <c r="AM41" s="64">
        <v>2.75E-2</v>
      </c>
      <c r="AN41" s="64">
        <v>9.1807999999999996</v>
      </c>
    </row>
    <row r="42" spans="1:40" x14ac:dyDescent="0.35">
      <c r="A42" s="63" t="s">
        <v>6</v>
      </c>
      <c r="B42" s="55" t="s">
        <v>171</v>
      </c>
      <c r="C42" s="55" t="s">
        <v>231</v>
      </c>
      <c r="E42" s="65">
        <f t="shared" si="8"/>
        <v>817.52721405637396</v>
      </c>
      <c r="F42" s="65">
        <f t="shared" si="1"/>
        <v>47744.793780419437</v>
      </c>
      <c r="G42" s="65">
        <f t="shared" si="2"/>
        <v>177666.69365405664</v>
      </c>
      <c r="H42" s="65">
        <f t="shared" si="3"/>
        <v>8.3016111945004116</v>
      </c>
      <c r="I42" s="65">
        <f t="shared" si="4"/>
        <v>0</v>
      </c>
      <c r="J42" s="63"/>
      <c r="K42" s="65">
        <f t="shared" si="5"/>
        <v>178.89975118942729</v>
      </c>
      <c r="L42" s="65">
        <f t="shared" si="6"/>
        <v>71232.006516680034</v>
      </c>
      <c r="M42" s="64"/>
      <c r="N42" s="65">
        <v>941</v>
      </c>
      <c r="O42" s="65">
        <v>72600</v>
      </c>
      <c r="P42" s="65">
        <v>289000</v>
      </c>
      <c r="Q42" s="65" t="s">
        <v>44</v>
      </c>
      <c r="R42" s="65" t="s">
        <v>44</v>
      </c>
      <c r="S42" s="63" t="s">
        <v>44</v>
      </c>
      <c r="T42" s="65">
        <v>150</v>
      </c>
      <c r="U42" s="65">
        <v>88200</v>
      </c>
      <c r="AG42" s="64">
        <v>0.11020000000000001</v>
      </c>
      <c r="AH42" s="64">
        <v>7.9165000000000001</v>
      </c>
      <c r="AI42" s="64">
        <v>33.569499999999998</v>
      </c>
      <c r="AJ42" s="64">
        <v>1E-3</v>
      </c>
      <c r="AK42" s="64">
        <v>0</v>
      </c>
      <c r="AL42" s="64"/>
      <c r="AM42" s="64">
        <v>2.3099999999999999E-2</v>
      </c>
      <c r="AN42" s="64">
        <v>9.1638999999999999</v>
      </c>
    </row>
    <row r="43" spans="1:40" x14ac:dyDescent="0.35">
      <c r="A43" s="63" t="s">
        <v>6</v>
      </c>
      <c r="B43" s="63" t="s">
        <v>171</v>
      </c>
      <c r="C43" s="63" t="s">
        <v>232</v>
      </c>
      <c r="D43" s="63"/>
      <c r="E43" s="65"/>
      <c r="F43" s="65">
        <f t="shared" si="1"/>
        <v>48911.801624354404</v>
      </c>
      <c r="G43" s="65">
        <f t="shared" si="2"/>
        <v>177298.86466616715</v>
      </c>
      <c r="H43" s="65"/>
      <c r="I43" s="65"/>
      <c r="J43" s="63"/>
      <c r="K43" s="65"/>
      <c r="L43" s="65">
        <f t="shared" si="6"/>
        <v>70502.111448868702</v>
      </c>
      <c r="M43" s="64"/>
      <c r="N43" s="65">
        <v>987</v>
      </c>
      <c r="O43" s="65">
        <v>76600</v>
      </c>
      <c r="P43" s="65">
        <v>294700</v>
      </c>
      <c r="Q43" s="65" t="s">
        <v>44</v>
      </c>
      <c r="R43" s="65" t="s">
        <v>44</v>
      </c>
      <c r="S43" s="63">
        <v>5.0999999999999996</v>
      </c>
      <c r="T43" s="65">
        <v>163.19999999999999</v>
      </c>
      <c r="U43" s="65">
        <v>79300</v>
      </c>
      <c r="AG43" s="64" t="s">
        <v>233</v>
      </c>
      <c r="AH43" s="64">
        <v>8.11</v>
      </c>
      <c r="AI43" s="64">
        <v>33.5</v>
      </c>
      <c r="AJ43" s="64" t="s">
        <v>233</v>
      </c>
      <c r="AK43" s="64" t="s">
        <v>233</v>
      </c>
      <c r="AL43" s="64" t="s">
        <v>233</v>
      </c>
      <c r="AM43" s="64" t="s">
        <v>233</v>
      </c>
      <c r="AN43" s="64">
        <v>9.07</v>
      </c>
    </row>
    <row r="44" spans="1:40" x14ac:dyDescent="0.35">
      <c r="A44" s="63" t="s">
        <v>6</v>
      </c>
      <c r="B44" s="63" t="s">
        <v>171</v>
      </c>
      <c r="C44" s="63" t="s">
        <v>234</v>
      </c>
      <c r="D44" s="63"/>
      <c r="E44" s="65"/>
      <c r="F44" s="65">
        <f t="shared" si="1"/>
        <v>48791.180658573008</v>
      </c>
      <c r="G44" s="65">
        <f t="shared" si="2"/>
        <v>176240.36398159302</v>
      </c>
      <c r="H44" s="65"/>
      <c r="I44" s="65"/>
      <c r="J44" s="63"/>
      <c r="K44" s="65"/>
      <c r="L44" s="65">
        <f t="shared" si="6"/>
        <v>71279.422490201323</v>
      </c>
      <c r="M44" s="64"/>
      <c r="N44" s="65">
        <v>905</v>
      </c>
      <c r="O44" s="65">
        <v>67100</v>
      </c>
      <c r="P44" s="65">
        <v>279400</v>
      </c>
      <c r="Q44" s="65" t="s">
        <v>44</v>
      </c>
      <c r="R44" s="65" t="s">
        <v>44</v>
      </c>
      <c r="S44" s="63">
        <v>3.3</v>
      </c>
      <c r="T44" s="65">
        <v>153.1</v>
      </c>
      <c r="U44" s="65">
        <v>78800</v>
      </c>
      <c r="AG44" s="64" t="s">
        <v>233</v>
      </c>
      <c r="AH44" s="64">
        <v>8.09</v>
      </c>
      <c r="AI44" s="64">
        <v>33.299999999999997</v>
      </c>
      <c r="AJ44" s="64" t="s">
        <v>233</v>
      </c>
      <c r="AK44" s="64" t="s">
        <v>233</v>
      </c>
      <c r="AL44" s="64" t="s">
        <v>233</v>
      </c>
      <c r="AM44" s="64" t="s">
        <v>233</v>
      </c>
      <c r="AN44" s="64">
        <v>9.17</v>
      </c>
    </row>
    <row r="45" spans="1:40" x14ac:dyDescent="0.35">
      <c r="A45" s="63" t="s">
        <v>6</v>
      </c>
      <c r="B45" s="63" t="s">
        <v>171</v>
      </c>
      <c r="C45" s="63" t="s">
        <v>235</v>
      </c>
      <c r="D45" s="63"/>
      <c r="E45" s="65"/>
      <c r="F45" s="65">
        <f t="shared" si="1"/>
        <v>47162.797620524223</v>
      </c>
      <c r="G45" s="65">
        <f t="shared" si="2"/>
        <v>176769.61432388009</v>
      </c>
      <c r="H45" s="65"/>
      <c r="I45" s="65"/>
      <c r="J45" s="63"/>
      <c r="K45" s="65"/>
      <c r="L45" s="65">
        <f t="shared" si="6"/>
        <v>73067.237885266353</v>
      </c>
      <c r="M45" s="64"/>
      <c r="N45" s="65">
        <v>808</v>
      </c>
      <c r="O45" s="65">
        <v>69700</v>
      </c>
      <c r="P45" s="65">
        <v>292500</v>
      </c>
      <c r="Q45" s="65" t="s">
        <v>44</v>
      </c>
      <c r="R45" s="65" t="s">
        <v>44</v>
      </c>
      <c r="S45" s="63" t="s">
        <v>44</v>
      </c>
      <c r="T45" s="65">
        <v>148.19999999999999</v>
      </c>
      <c r="U45" s="65">
        <v>82200</v>
      </c>
      <c r="AG45" s="64" t="s">
        <v>233</v>
      </c>
      <c r="AH45" s="64">
        <v>7.82</v>
      </c>
      <c r="AI45" s="64">
        <v>33.4</v>
      </c>
      <c r="AJ45" s="64" t="s">
        <v>233</v>
      </c>
      <c r="AK45" s="64" t="s">
        <v>233</v>
      </c>
      <c r="AL45" s="64" t="s">
        <v>233</v>
      </c>
      <c r="AM45" s="64" t="s">
        <v>233</v>
      </c>
      <c r="AN45" s="64">
        <v>9.4</v>
      </c>
    </row>
    <row r="46" spans="1:40" x14ac:dyDescent="0.35">
      <c r="A46" s="63" t="s">
        <v>6</v>
      </c>
      <c r="B46" s="63" t="s">
        <v>171</v>
      </c>
      <c r="C46" s="63" t="s">
        <v>236</v>
      </c>
      <c r="D46" s="63"/>
      <c r="E46" s="65"/>
      <c r="F46" s="65">
        <f t="shared" si="1"/>
        <v>47223.108103414917</v>
      </c>
      <c r="G46" s="65">
        <f t="shared" si="2"/>
        <v>177298.86466616715</v>
      </c>
      <c r="H46" s="65"/>
      <c r="I46" s="65"/>
      <c r="J46" s="63"/>
      <c r="K46" s="65"/>
      <c r="L46" s="65">
        <f t="shared" si="6"/>
        <v>72367.657948066975</v>
      </c>
      <c r="M46" s="64"/>
      <c r="N46" s="65">
        <v>1535</v>
      </c>
      <c r="O46" s="65">
        <v>54000</v>
      </c>
      <c r="P46" s="65">
        <v>308000</v>
      </c>
      <c r="Q46" s="65">
        <v>630</v>
      </c>
      <c r="R46" s="65">
        <v>650</v>
      </c>
      <c r="S46" s="63" t="s">
        <v>44</v>
      </c>
      <c r="T46" s="65">
        <v>124</v>
      </c>
      <c r="U46" s="65">
        <v>98000</v>
      </c>
      <c r="AG46" s="64" t="s">
        <v>233</v>
      </c>
      <c r="AH46" s="64">
        <v>7.83</v>
      </c>
      <c r="AI46" s="64">
        <v>33.5</v>
      </c>
      <c r="AJ46" s="64" t="s">
        <v>233</v>
      </c>
      <c r="AK46" s="64" t="s">
        <v>233</v>
      </c>
      <c r="AL46" s="64" t="s">
        <v>233</v>
      </c>
      <c r="AM46" s="64" t="s">
        <v>233</v>
      </c>
      <c r="AN46" s="64">
        <v>9.31</v>
      </c>
    </row>
    <row r="47" spans="1:40" x14ac:dyDescent="0.35">
      <c r="A47" s="63" t="s">
        <v>6</v>
      </c>
      <c r="B47" s="63" t="s">
        <v>171</v>
      </c>
      <c r="C47" s="63" t="s">
        <v>237</v>
      </c>
      <c r="D47" s="63"/>
      <c r="E47" s="65">
        <f t="shared" ref="E47:E64" si="9">IF(AG47="","",AG47*22.9898/(22.9898+15.9994/2))*10^4</f>
        <v>599.42104261120699</v>
      </c>
      <c r="F47" s="65">
        <f t="shared" si="1"/>
        <v>47405.245761744824</v>
      </c>
      <c r="G47" s="65">
        <f t="shared" si="2"/>
        <v>175036.31945288993</v>
      </c>
      <c r="H47" s="65">
        <f t="shared" si="3"/>
        <v>23.244511344601154</v>
      </c>
      <c r="I47" s="65">
        <f t="shared" si="4"/>
        <v>26.443934849516939</v>
      </c>
      <c r="J47" s="63">
        <f t="shared" si="7"/>
        <v>146.87955263408213</v>
      </c>
      <c r="K47" s="65">
        <f t="shared" si="5"/>
        <v>182.77204017621145</v>
      </c>
      <c r="L47" s="65">
        <f t="shared" si="6"/>
        <v>74028.771643394794</v>
      </c>
      <c r="M47" s="64"/>
      <c r="N47" s="65">
        <v>870</v>
      </c>
      <c r="O47" s="65">
        <v>64300</v>
      </c>
      <c r="P47" s="65">
        <v>281700</v>
      </c>
      <c r="Q47" s="65" t="s">
        <v>44</v>
      </c>
      <c r="R47" s="65" t="s">
        <v>44</v>
      </c>
      <c r="S47" s="63">
        <v>4</v>
      </c>
      <c r="T47" s="65">
        <v>132.5</v>
      </c>
      <c r="U47" s="65">
        <v>77500</v>
      </c>
      <c r="AG47" s="64">
        <v>8.0799999999999997E-2</v>
      </c>
      <c r="AH47" s="64">
        <v>7.8601999999999999</v>
      </c>
      <c r="AI47" s="64">
        <v>33.072499999999998</v>
      </c>
      <c r="AJ47" s="64">
        <v>2.8E-3</v>
      </c>
      <c r="AK47" s="64">
        <v>3.7000000000000002E-3</v>
      </c>
      <c r="AL47" s="64">
        <v>2.4500000000000001E-2</v>
      </c>
      <c r="AM47" s="64">
        <v>2.3599999999999999E-2</v>
      </c>
      <c r="AN47" s="64">
        <v>9.5236999999999998</v>
      </c>
    </row>
    <row r="48" spans="1:40" x14ac:dyDescent="0.35">
      <c r="A48" s="63" t="s">
        <v>5</v>
      </c>
      <c r="B48" s="63" t="s">
        <v>171</v>
      </c>
      <c r="C48" s="55" t="s">
        <v>255</v>
      </c>
      <c r="E48" s="65"/>
      <c r="F48" s="65">
        <f t="shared" si="1"/>
        <v>60323.751196931895</v>
      </c>
      <c r="G48" s="65">
        <f t="shared" si="2"/>
        <v>181458.2431062012</v>
      </c>
      <c r="H48" s="65">
        <f t="shared" si="3"/>
        <v>1.6603222389000825</v>
      </c>
      <c r="I48" s="65"/>
      <c r="J48" s="63">
        <f t="shared" si="7"/>
        <v>0</v>
      </c>
      <c r="K48" s="65">
        <f t="shared" si="5"/>
        <v>200.58456951541851</v>
      </c>
      <c r="L48" s="65">
        <f t="shared" si="6"/>
        <v>46351.8347057055</v>
      </c>
      <c r="M48" s="64"/>
      <c r="N48" s="65">
        <v>157</v>
      </c>
      <c r="O48" s="65">
        <v>88700</v>
      </c>
      <c r="P48" s="65">
        <v>283000</v>
      </c>
      <c r="Q48" s="65" t="s">
        <v>44</v>
      </c>
      <c r="R48" s="65">
        <v>600</v>
      </c>
      <c r="S48" s="63" t="s">
        <v>44</v>
      </c>
      <c r="T48" s="65">
        <v>148.80000000000001</v>
      </c>
      <c r="U48" s="65">
        <v>52500</v>
      </c>
      <c r="AG48" s="64" t="s">
        <v>44</v>
      </c>
      <c r="AH48" s="64">
        <v>10.0022</v>
      </c>
      <c r="AI48" s="64">
        <v>34.285899999999998</v>
      </c>
      <c r="AJ48" s="64">
        <v>2.0000000000000001E-4</v>
      </c>
      <c r="AK48" s="64"/>
      <c r="AL48" s="64">
        <v>0</v>
      </c>
      <c r="AM48" s="64">
        <v>2.5899999999999999E-2</v>
      </c>
      <c r="AN48" s="64">
        <v>5.9630999999999998</v>
      </c>
    </row>
    <row r="49" spans="1:40" x14ac:dyDescent="0.35">
      <c r="A49" s="63" t="s">
        <v>5</v>
      </c>
      <c r="B49" s="63" t="s">
        <v>171</v>
      </c>
      <c r="C49" s="55" t="s">
        <v>256</v>
      </c>
      <c r="E49" s="65">
        <f t="shared" si="9"/>
        <v>80.120634408428671</v>
      </c>
      <c r="F49" s="65">
        <f t="shared" si="1"/>
        <v>58678.481223673705</v>
      </c>
      <c r="G49" s="65">
        <f t="shared" si="2"/>
        <v>180084.30921762396</v>
      </c>
      <c r="H49" s="65">
        <f t="shared" si="3"/>
        <v>58.941439480952923</v>
      </c>
      <c r="I49" s="65">
        <f t="shared" si="4"/>
        <v>39.30855180333598</v>
      </c>
      <c r="J49" s="63">
        <f t="shared" si="7"/>
        <v>13.189184318162475</v>
      </c>
      <c r="K49" s="65">
        <f t="shared" si="5"/>
        <v>70.475659559471367</v>
      </c>
      <c r="L49" s="65">
        <f t="shared" si="6"/>
        <v>48109.334970158554</v>
      </c>
      <c r="M49" s="64"/>
      <c r="N49" s="65">
        <v>145</v>
      </c>
      <c r="O49" s="65">
        <v>87800</v>
      </c>
      <c r="P49" s="65">
        <v>285000</v>
      </c>
      <c r="Q49" s="65">
        <v>8</v>
      </c>
      <c r="R49" s="65" t="s">
        <v>44</v>
      </c>
      <c r="S49" s="63">
        <v>1.5</v>
      </c>
      <c r="T49" s="65">
        <v>159</v>
      </c>
      <c r="U49" s="65">
        <v>55800</v>
      </c>
      <c r="AG49" s="64">
        <v>1.0800000000000001E-2</v>
      </c>
      <c r="AH49" s="64">
        <v>9.7294</v>
      </c>
      <c r="AI49" s="64">
        <v>34.026299999999999</v>
      </c>
      <c r="AJ49" s="64">
        <v>7.1000000000000004E-3</v>
      </c>
      <c r="AK49" s="64">
        <v>5.4999999999999997E-3</v>
      </c>
      <c r="AL49" s="64">
        <v>2.2000000000000001E-3</v>
      </c>
      <c r="AM49" s="64">
        <v>9.1000000000000004E-3</v>
      </c>
      <c r="AN49" s="64">
        <v>6.1891999999999996</v>
      </c>
    </row>
    <row r="50" spans="1:40" x14ac:dyDescent="0.35">
      <c r="A50" s="63" t="s">
        <v>5</v>
      </c>
      <c r="B50" s="63" t="s">
        <v>171</v>
      </c>
      <c r="C50" s="55" t="s">
        <v>257</v>
      </c>
      <c r="E50" s="65">
        <f t="shared" si="9"/>
        <v>85.313638490456427</v>
      </c>
      <c r="F50" s="65">
        <f t="shared" si="1"/>
        <v>58983.049162271716</v>
      </c>
      <c r="G50" s="65">
        <f t="shared" si="2"/>
        <v>179177.70338128621</v>
      </c>
      <c r="H50" s="65">
        <f t="shared" si="3"/>
        <v>24.904833583501233</v>
      </c>
      <c r="I50" s="65"/>
      <c r="J50" s="63"/>
      <c r="K50" s="65">
        <f t="shared" si="5"/>
        <v>260.21781991189425</v>
      </c>
      <c r="L50" s="65">
        <f t="shared" si="6"/>
        <v>46812.780153215746</v>
      </c>
      <c r="M50" s="64"/>
      <c r="N50" s="65">
        <v>156</v>
      </c>
      <c r="O50" s="65">
        <v>89500</v>
      </c>
      <c r="P50" s="65">
        <v>279000</v>
      </c>
      <c r="Q50" s="65">
        <v>12.4</v>
      </c>
      <c r="R50" s="65" t="s">
        <v>44</v>
      </c>
      <c r="S50" s="63">
        <v>1.65</v>
      </c>
      <c r="T50" s="65">
        <v>149.4</v>
      </c>
      <c r="U50" s="65">
        <v>51400</v>
      </c>
      <c r="AG50" s="64">
        <v>1.15E-2</v>
      </c>
      <c r="AH50" s="64">
        <v>9.7798999999999996</v>
      </c>
      <c r="AI50" s="64">
        <v>33.854999999999997</v>
      </c>
      <c r="AJ50" s="64">
        <v>3.0000000000000001E-3</v>
      </c>
      <c r="AK50" s="64"/>
      <c r="AL50" s="64"/>
      <c r="AM50" s="64">
        <v>3.3599999999999998E-2</v>
      </c>
      <c r="AN50" s="64">
        <v>6.0224000000000002</v>
      </c>
    </row>
    <row r="51" spans="1:40" x14ac:dyDescent="0.35">
      <c r="A51" s="63" t="s">
        <v>5</v>
      </c>
      <c r="B51" s="63" t="s">
        <v>171</v>
      </c>
      <c r="C51" s="55" t="s">
        <v>258</v>
      </c>
      <c r="E51" s="65">
        <f t="shared" si="9"/>
        <v>48.22075219025799</v>
      </c>
      <c r="F51" s="65">
        <f t="shared" si="1"/>
        <v>59313.550608512734</v>
      </c>
      <c r="G51" s="65">
        <f t="shared" si="2"/>
        <v>180479.6592233124</v>
      </c>
      <c r="H51" s="65">
        <f t="shared" si="3"/>
        <v>19.093705747350946</v>
      </c>
      <c r="I51" s="65">
        <f t="shared" si="4"/>
        <v>0</v>
      </c>
      <c r="J51" s="63"/>
      <c r="K51" s="65">
        <f t="shared" si="5"/>
        <v>99.905055859030838</v>
      </c>
      <c r="L51" s="65">
        <f t="shared" si="6"/>
        <v>46604.460794138606</v>
      </c>
      <c r="M51" s="64"/>
      <c r="N51" s="65">
        <v>215</v>
      </c>
      <c r="O51" s="65">
        <v>85300</v>
      </c>
      <c r="P51" s="65">
        <v>277000</v>
      </c>
      <c r="Q51" s="65">
        <v>125</v>
      </c>
      <c r="R51" s="65" t="s">
        <v>44</v>
      </c>
      <c r="S51" s="63">
        <v>4.2</v>
      </c>
      <c r="T51" s="65">
        <v>140.5</v>
      </c>
      <c r="U51" s="65">
        <v>54100</v>
      </c>
      <c r="AG51" s="64">
        <v>6.4999999999999997E-3</v>
      </c>
      <c r="AH51" s="64">
        <v>9.8346999999999998</v>
      </c>
      <c r="AI51" s="64">
        <v>34.100999999999999</v>
      </c>
      <c r="AJ51" s="64">
        <v>2.3E-3</v>
      </c>
      <c r="AK51" s="64">
        <v>0</v>
      </c>
      <c r="AL51" s="64"/>
      <c r="AM51" s="64">
        <v>1.29E-2</v>
      </c>
      <c r="AN51" s="64">
        <v>5.9955999999999996</v>
      </c>
    </row>
    <row r="52" spans="1:40" x14ac:dyDescent="0.35">
      <c r="A52" s="63" t="s">
        <v>5</v>
      </c>
      <c r="B52" s="63" t="s">
        <v>171</v>
      </c>
      <c r="C52" s="55" t="s">
        <v>259</v>
      </c>
      <c r="E52" s="65">
        <f t="shared" si="9"/>
        <v>0</v>
      </c>
      <c r="F52" s="65">
        <f t="shared" si="1"/>
        <v>59226.100408321225</v>
      </c>
      <c r="G52" s="65">
        <f t="shared" si="2"/>
        <v>179335.41998328778</v>
      </c>
      <c r="H52" s="65">
        <f t="shared" si="3"/>
        <v>34.866767016901726</v>
      </c>
      <c r="I52" s="65">
        <f t="shared" si="4"/>
        <v>13.579317895697885</v>
      </c>
      <c r="J52" s="63">
        <f t="shared" si="7"/>
        <v>93.523306983333924</v>
      </c>
      <c r="K52" s="65">
        <f t="shared" si="5"/>
        <v>329.91902167400883</v>
      </c>
      <c r="L52" s="65">
        <f t="shared" si="6"/>
        <v>46314.523775721536</v>
      </c>
      <c r="M52" s="64"/>
      <c r="N52" s="65">
        <v>160</v>
      </c>
      <c r="O52" s="65">
        <v>90100</v>
      </c>
      <c r="P52" s="65">
        <v>287000</v>
      </c>
      <c r="Q52" s="65">
        <v>5.3</v>
      </c>
      <c r="R52" s="65" t="s">
        <v>44</v>
      </c>
      <c r="S52" s="63">
        <v>1.71</v>
      </c>
      <c r="T52" s="65">
        <v>152</v>
      </c>
      <c r="U52" s="65">
        <v>50400</v>
      </c>
      <c r="AG52" s="64">
        <v>0</v>
      </c>
      <c r="AH52" s="64">
        <v>9.8201999999999998</v>
      </c>
      <c r="AI52" s="64">
        <v>33.884799999999998</v>
      </c>
      <c r="AJ52" s="64">
        <v>4.1999999999999997E-3</v>
      </c>
      <c r="AK52" s="64">
        <v>1.9E-3</v>
      </c>
      <c r="AL52" s="64">
        <v>1.5599999999999999E-2</v>
      </c>
      <c r="AM52" s="64">
        <v>4.2599999999999999E-2</v>
      </c>
      <c r="AN52" s="64">
        <v>5.9583000000000004</v>
      </c>
    </row>
    <row r="53" spans="1:40" x14ac:dyDescent="0.35">
      <c r="A53" s="63" t="s">
        <v>5</v>
      </c>
      <c r="B53" s="63" t="s">
        <v>171</v>
      </c>
      <c r="C53" s="55" t="s">
        <v>260</v>
      </c>
      <c r="E53" s="65">
        <f t="shared" si="9"/>
        <v>136.50182158473032</v>
      </c>
      <c r="F53" s="65">
        <f t="shared" si="1"/>
        <v>59882.881567000899</v>
      </c>
      <c r="G53" s="65">
        <f t="shared" si="2"/>
        <v>181828.71834580216</v>
      </c>
      <c r="H53" s="65">
        <f t="shared" si="3"/>
        <v>48.14934492810238</v>
      </c>
      <c r="I53" s="65">
        <f t="shared" si="4"/>
        <v>5.0029065931518524</v>
      </c>
      <c r="J53" s="63">
        <f t="shared" si="7"/>
        <v>0</v>
      </c>
      <c r="K53" s="65">
        <f t="shared" si="5"/>
        <v>276.48143365638765</v>
      </c>
      <c r="L53" s="65">
        <f t="shared" si="6"/>
        <v>44782.443713254943</v>
      </c>
      <c r="M53" s="64"/>
      <c r="N53" s="65">
        <v>179</v>
      </c>
      <c r="O53" s="65">
        <v>94100</v>
      </c>
      <c r="P53" s="65">
        <v>294000</v>
      </c>
      <c r="Q53" s="65">
        <v>9.3000000000000007</v>
      </c>
      <c r="R53" s="65">
        <v>680</v>
      </c>
      <c r="S53" s="63" t="s">
        <v>44</v>
      </c>
      <c r="T53" s="65">
        <v>151.69999999999999</v>
      </c>
      <c r="U53" s="65">
        <v>54400</v>
      </c>
      <c r="AG53" s="64">
        <v>1.84E-2</v>
      </c>
      <c r="AH53" s="64">
        <v>9.9291</v>
      </c>
      <c r="AI53" s="64">
        <v>34.355899999999998</v>
      </c>
      <c r="AJ53" s="64">
        <v>5.7999999999999996E-3</v>
      </c>
      <c r="AK53" s="64">
        <v>6.9999999999999999E-4</v>
      </c>
      <c r="AL53" s="64">
        <v>0</v>
      </c>
      <c r="AM53" s="64">
        <v>3.5700000000000003E-2</v>
      </c>
      <c r="AN53" s="64">
        <v>5.7611999999999997</v>
      </c>
    </row>
    <row r="54" spans="1:40" x14ac:dyDescent="0.35">
      <c r="A54" s="63" t="s">
        <v>5</v>
      </c>
      <c r="B54" s="63" t="s">
        <v>171</v>
      </c>
      <c r="C54" s="55" t="s">
        <v>261</v>
      </c>
      <c r="E54" s="65">
        <f t="shared" si="9"/>
        <v>106.82751254457153</v>
      </c>
      <c r="F54" s="65">
        <f t="shared" si="1"/>
        <v>59493.87895235591</v>
      </c>
      <c r="G54" s="65">
        <f t="shared" si="2"/>
        <v>180590.27254485042</v>
      </c>
      <c r="H54" s="65">
        <f t="shared" si="3"/>
        <v>63.092245078203121</v>
      </c>
      <c r="I54" s="65">
        <f t="shared" si="4"/>
        <v>45.026159338366675</v>
      </c>
      <c r="J54" s="63">
        <f t="shared" si="7"/>
        <v>67.744446725107252</v>
      </c>
      <c r="K54" s="65">
        <f t="shared" si="5"/>
        <v>95.25830907488988</v>
      </c>
      <c r="L54" s="65">
        <f t="shared" si="6"/>
        <v>45818.599331351325</v>
      </c>
      <c r="M54" s="64"/>
      <c r="N54" s="65">
        <v>208</v>
      </c>
      <c r="O54" s="65">
        <v>91100</v>
      </c>
      <c r="P54" s="65">
        <v>292000</v>
      </c>
      <c r="Q54" s="65" t="s">
        <v>44</v>
      </c>
      <c r="R54" s="65">
        <v>690</v>
      </c>
      <c r="S54" s="63" t="s">
        <v>44</v>
      </c>
      <c r="T54" s="65">
        <v>144</v>
      </c>
      <c r="U54" s="65">
        <v>52500</v>
      </c>
      <c r="AG54" s="64">
        <v>1.44E-2</v>
      </c>
      <c r="AH54" s="64">
        <v>9.8645999999999994</v>
      </c>
      <c r="AI54" s="64">
        <v>34.121899999999997</v>
      </c>
      <c r="AJ54" s="64">
        <v>7.6E-3</v>
      </c>
      <c r="AK54" s="64">
        <v>6.3E-3</v>
      </c>
      <c r="AL54" s="64">
        <v>1.1299999999999999E-2</v>
      </c>
      <c r="AM54" s="64">
        <v>1.23E-2</v>
      </c>
      <c r="AN54" s="64">
        <v>5.8944999999999999</v>
      </c>
    </row>
    <row r="55" spans="1:40" x14ac:dyDescent="0.35">
      <c r="A55" s="63" t="s">
        <v>5</v>
      </c>
      <c r="B55" s="63" t="s">
        <v>171</v>
      </c>
      <c r="C55" s="55" t="s">
        <v>262</v>
      </c>
      <c r="E55" s="65">
        <f t="shared" si="9"/>
        <v>33.383597670178609</v>
      </c>
      <c r="F55" s="65">
        <f t="shared" si="1"/>
        <v>59244.796658017338</v>
      </c>
      <c r="G55" s="65">
        <f t="shared" si="2"/>
        <v>180183.27903163165</v>
      </c>
      <c r="H55" s="65">
        <f t="shared" si="3"/>
        <v>63.922406197653174</v>
      </c>
      <c r="I55" s="65">
        <f t="shared" si="4"/>
        <v>8.5764113025460311</v>
      </c>
      <c r="J55" s="63">
        <f t="shared" si="7"/>
        <v>37.169519442094249</v>
      </c>
      <c r="K55" s="65">
        <f t="shared" si="5"/>
        <v>251.69878414096917</v>
      </c>
      <c r="L55" s="65">
        <f t="shared" si="6"/>
        <v>48427.255186063601</v>
      </c>
      <c r="M55" s="64"/>
      <c r="N55" s="65">
        <v>185</v>
      </c>
      <c r="O55" s="65">
        <v>89100</v>
      </c>
      <c r="P55" s="65">
        <v>281000</v>
      </c>
      <c r="Q55" s="65">
        <v>8.4</v>
      </c>
      <c r="R55" s="65">
        <v>670</v>
      </c>
      <c r="S55" s="63" t="s">
        <v>44</v>
      </c>
      <c r="T55" s="65">
        <v>156.9</v>
      </c>
      <c r="U55" s="65">
        <v>53900</v>
      </c>
      <c r="AG55" s="64">
        <v>4.4999999999999997E-3</v>
      </c>
      <c r="AH55" s="64">
        <v>9.8232999999999997</v>
      </c>
      <c r="AI55" s="64">
        <v>34.045000000000002</v>
      </c>
      <c r="AJ55" s="64">
        <v>7.7000000000000002E-3</v>
      </c>
      <c r="AK55" s="64">
        <v>1.1999999999999999E-3</v>
      </c>
      <c r="AL55" s="64">
        <v>6.1999999999999998E-3</v>
      </c>
      <c r="AM55" s="64">
        <v>3.2500000000000001E-2</v>
      </c>
      <c r="AN55" s="64">
        <v>6.2301000000000002</v>
      </c>
    </row>
    <row r="56" spans="1:40" x14ac:dyDescent="0.35">
      <c r="A56" s="63" t="s">
        <v>5</v>
      </c>
      <c r="B56" s="63" t="s">
        <v>171</v>
      </c>
      <c r="C56" s="55" t="s">
        <v>263</v>
      </c>
      <c r="E56" s="65">
        <f t="shared" si="9"/>
        <v>268.55249681343685</v>
      </c>
      <c r="F56" s="65">
        <f t="shared" si="1"/>
        <v>56108.651547701156</v>
      </c>
      <c r="G56" s="65">
        <f t="shared" si="2"/>
        <v>178439.92840413807</v>
      </c>
      <c r="H56" s="65">
        <f t="shared" si="3"/>
        <v>0</v>
      </c>
      <c r="I56" s="65">
        <f t="shared" si="4"/>
        <v>0</v>
      </c>
      <c r="J56" s="63"/>
      <c r="K56" s="65">
        <f t="shared" si="5"/>
        <v>211.42697867841409</v>
      </c>
      <c r="L56" s="65">
        <f t="shared" si="6"/>
        <v>53648.453450694811</v>
      </c>
      <c r="M56" s="64"/>
      <c r="N56" s="65">
        <v>260</v>
      </c>
      <c r="O56" s="65">
        <v>83900</v>
      </c>
      <c r="P56" s="65">
        <v>282000</v>
      </c>
      <c r="Q56" s="65">
        <v>6</v>
      </c>
      <c r="R56" s="65">
        <v>700</v>
      </c>
      <c r="S56" s="63">
        <v>2.4</v>
      </c>
      <c r="T56" s="65">
        <v>175</v>
      </c>
      <c r="U56" s="65">
        <v>60700</v>
      </c>
      <c r="AG56" s="64">
        <v>3.6200000000000003E-2</v>
      </c>
      <c r="AH56" s="64">
        <v>9.3033000000000001</v>
      </c>
      <c r="AI56" s="64">
        <v>33.715600000000002</v>
      </c>
      <c r="AJ56" s="64">
        <v>0</v>
      </c>
      <c r="AK56" s="64">
        <v>0</v>
      </c>
      <c r="AL56" s="64"/>
      <c r="AM56" s="64">
        <v>2.7300000000000001E-2</v>
      </c>
      <c r="AN56" s="64">
        <v>6.9017999999999997</v>
      </c>
    </row>
    <row r="57" spans="1:40" x14ac:dyDescent="0.35">
      <c r="A57" s="63" t="s">
        <v>5</v>
      </c>
      <c r="B57" s="63" t="s">
        <v>171</v>
      </c>
      <c r="C57" s="55" t="s">
        <v>264</v>
      </c>
      <c r="E57" s="65">
        <f t="shared" si="9"/>
        <v>135.01810613272235</v>
      </c>
      <c r="F57" s="65">
        <f t="shared" si="1"/>
        <v>59306.916455394763</v>
      </c>
      <c r="G57" s="65">
        <f t="shared" si="2"/>
        <v>180984.56404985426</v>
      </c>
      <c r="H57" s="65">
        <f t="shared" si="3"/>
        <v>77.204984108853807</v>
      </c>
      <c r="I57" s="65">
        <f t="shared" si="4"/>
        <v>107.91984222370424</v>
      </c>
      <c r="J57" s="63"/>
      <c r="K57" s="65">
        <f t="shared" si="5"/>
        <v>178.12529339207049</v>
      </c>
      <c r="L57" s="65">
        <f t="shared" si="6"/>
        <v>45764.187558458041</v>
      </c>
      <c r="M57" s="64"/>
      <c r="N57" s="65">
        <v>261</v>
      </c>
      <c r="O57" s="65">
        <v>88600</v>
      </c>
      <c r="P57" s="65">
        <v>292000</v>
      </c>
      <c r="Q57" s="65">
        <v>210</v>
      </c>
      <c r="R57" s="65" t="s">
        <v>44</v>
      </c>
      <c r="S57" s="63" t="s">
        <v>44</v>
      </c>
      <c r="T57" s="65">
        <v>135.80000000000001</v>
      </c>
      <c r="U57" s="65">
        <v>52500</v>
      </c>
      <c r="AG57" s="64">
        <v>1.8200000000000001E-2</v>
      </c>
      <c r="AH57" s="64">
        <v>9.8336000000000006</v>
      </c>
      <c r="AI57" s="64">
        <v>34.196399999999997</v>
      </c>
      <c r="AJ57" s="64">
        <v>9.2999999999999992E-3</v>
      </c>
      <c r="AK57" s="64">
        <v>1.5100000000000001E-2</v>
      </c>
      <c r="AL57" s="64"/>
      <c r="AM57" s="64">
        <v>2.3E-2</v>
      </c>
      <c r="AN57" s="64">
        <v>5.8875000000000002</v>
      </c>
    </row>
    <row r="58" spans="1:40" x14ac:dyDescent="0.35">
      <c r="A58" s="63" t="s">
        <v>5</v>
      </c>
      <c r="B58" s="63" t="s">
        <v>171</v>
      </c>
      <c r="C58" s="55" t="s">
        <v>265</v>
      </c>
      <c r="E58" s="65">
        <f t="shared" si="9"/>
        <v>181.01328514496848</v>
      </c>
      <c r="F58" s="65">
        <f t="shared" si="1"/>
        <v>48855.10977043715</v>
      </c>
      <c r="G58" s="65">
        <f t="shared" si="2"/>
        <v>189518.72581923322</v>
      </c>
      <c r="H58" s="65">
        <f t="shared" si="3"/>
        <v>123.69400679805612</v>
      </c>
      <c r="I58" s="65">
        <f t="shared" si="4"/>
        <v>33.590944268305293</v>
      </c>
      <c r="J58" s="63">
        <f t="shared" si="7"/>
        <v>0.59950837809829438</v>
      </c>
      <c r="K58" s="65">
        <f t="shared" si="5"/>
        <v>151.01927048458148</v>
      </c>
      <c r="L58" s="65">
        <f t="shared" si="6"/>
        <v>35596.959137827369</v>
      </c>
      <c r="M58" s="64"/>
      <c r="N58" s="65">
        <v>144</v>
      </c>
      <c r="O58" s="65">
        <v>92100</v>
      </c>
      <c r="P58" s="65">
        <v>304000</v>
      </c>
      <c r="Q58" s="65">
        <v>15.9</v>
      </c>
      <c r="R58" s="65" t="s">
        <v>44</v>
      </c>
      <c r="S58" s="63">
        <v>4.8</v>
      </c>
      <c r="T58" s="65">
        <v>142.4</v>
      </c>
      <c r="U58" s="65">
        <v>52100</v>
      </c>
      <c r="AG58" s="64">
        <v>2.4400000000000002E-2</v>
      </c>
      <c r="AH58" s="64">
        <v>8.1006</v>
      </c>
      <c r="AI58" s="64">
        <v>35.808900000000001</v>
      </c>
      <c r="AJ58" s="64">
        <v>1.49E-2</v>
      </c>
      <c r="AK58" s="64">
        <v>4.7000000000000002E-3</v>
      </c>
      <c r="AL58" s="64">
        <v>1E-4</v>
      </c>
      <c r="AM58" s="64">
        <v>1.95E-2</v>
      </c>
      <c r="AN58" s="64">
        <v>4.5795000000000003</v>
      </c>
    </row>
    <row r="59" spans="1:40" x14ac:dyDescent="0.35">
      <c r="A59" s="63" t="s">
        <v>5</v>
      </c>
      <c r="B59" s="63" t="s">
        <v>171</v>
      </c>
      <c r="C59" s="55" t="s">
        <v>266</v>
      </c>
      <c r="E59" s="65">
        <f t="shared" si="9"/>
        <v>120.92280933864694</v>
      </c>
      <c r="F59" s="65">
        <f t="shared" si="1"/>
        <v>58197.203570205944</v>
      </c>
      <c r="G59" s="65">
        <f t="shared" si="2"/>
        <v>179567.76088355176</v>
      </c>
      <c r="H59" s="65">
        <f t="shared" si="3"/>
        <v>42.338217091952103</v>
      </c>
      <c r="I59" s="65">
        <f t="shared" si="4"/>
        <v>103.63163657243123</v>
      </c>
      <c r="J59" s="63">
        <f t="shared" si="7"/>
        <v>3.5970502685897663</v>
      </c>
      <c r="K59" s="65">
        <f t="shared" si="5"/>
        <v>56.535419207048456</v>
      </c>
      <c r="L59" s="65">
        <f t="shared" si="6"/>
        <v>49114.398146601641</v>
      </c>
      <c r="M59" s="64"/>
      <c r="N59" s="65">
        <v>299</v>
      </c>
      <c r="O59" s="65">
        <v>86600</v>
      </c>
      <c r="P59" s="65">
        <v>287000</v>
      </c>
      <c r="Q59" s="65">
        <v>174</v>
      </c>
      <c r="R59" s="65" t="s">
        <v>44</v>
      </c>
      <c r="S59" s="63">
        <v>2</v>
      </c>
      <c r="T59" s="65">
        <v>216</v>
      </c>
      <c r="U59" s="65">
        <v>59700</v>
      </c>
      <c r="AG59" s="64">
        <v>1.6299999999999999E-2</v>
      </c>
      <c r="AH59" s="64">
        <v>9.6495999999999995</v>
      </c>
      <c r="AI59" s="64">
        <v>33.928699999999999</v>
      </c>
      <c r="AJ59" s="64">
        <v>5.1000000000000004E-3</v>
      </c>
      <c r="AK59" s="64">
        <v>1.4500000000000001E-2</v>
      </c>
      <c r="AL59" s="64">
        <v>5.9999999999999995E-4</v>
      </c>
      <c r="AM59" s="64">
        <v>7.3000000000000001E-3</v>
      </c>
      <c r="AN59" s="64">
        <v>6.3185000000000002</v>
      </c>
    </row>
    <row r="60" spans="1:40" x14ac:dyDescent="0.35">
      <c r="A60" s="63" t="s">
        <v>5</v>
      </c>
      <c r="B60" s="63" t="s">
        <v>171</v>
      </c>
      <c r="C60" s="55" t="s">
        <v>267</v>
      </c>
      <c r="E60" s="65">
        <f t="shared" si="9"/>
        <v>138.72739476274222</v>
      </c>
      <c r="F60" s="65">
        <f t="shared" si="1"/>
        <v>60307.467366551398</v>
      </c>
      <c r="G60" s="65">
        <f t="shared" si="2"/>
        <v>181903.34264406463</v>
      </c>
      <c r="H60" s="65">
        <f t="shared" si="3"/>
        <v>29.885800300201481</v>
      </c>
      <c r="I60" s="65">
        <f t="shared" si="4"/>
        <v>0</v>
      </c>
      <c r="J60" s="63">
        <f t="shared" si="7"/>
        <v>1.1990167561965888</v>
      </c>
      <c r="K60" s="65">
        <f t="shared" si="5"/>
        <v>215.29926766519822</v>
      </c>
      <c r="L60" s="65">
        <f t="shared" si="6"/>
        <v>46536.834733542666</v>
      </c>
      <c r="M60" s="64"/>
      <c r="N60" s="65">
        <v>282</v>
      </c>
      <c r="O60" s="65">
        <v>91200</v>
      </c>
      <c r="P60" s="65">
        <v>286000</v>
      </c>
      <c r="Q60" s="65">
        <v>12.3</v>
      </c>
      <c r="R60" s="65" t="s">
        <v>44</v>
      </c>
      <c r="S60" s="63">
        <v>4.5</v>
      </c>
      <c r="T60" s="65">
        <v>174.5</v>
      </c>
      <c r="U60" s="65">
        <v>56100</v>
      </c>
      <c r="AG60" s="64">
        <v>1.8700000000000001E-2</v>
      </c>
      <c r="AH60" s="64">
        <v>9.9994999999999994</v>
      </c>
      <c r="AI60" s="64">
        <v>34.369999999999997</v>
      </c>
      <c r="AJ60" s="64">
        <v>3.5999999999999999E-3</v>
      </c>
      <c r="AK60" s="64">
        <v>0</v>
      </c>
      <c r="AL60" s="64">
        <v>2.0000000000000001E-4</v>
      </c>
      <c r="AM60" s="64">
        <v>2.7799999999999998E-2</v>
      </c>
      <c r="AN60" s="64">
        <v>5.9869000000000003</v>
      </c>
    </row>
    <row r="61" spans="1:40" x14ac:dyDescent="0.35">
      <c r="A61" s="63" t="s">
        <v>270</v>
      </c>
      <c r="B61" s="63" t="s">
        <v>171</v>
      </c>
      <c r="C61" s="55" t="s">
        <v>271</v>
      </c>
      <c r="E61" s="65">
        <f t="shared" si="9"/>
        <v>2860.6033914713048</v>
      </c>
      <c r="F61" s="65">
        <f t="shared" si="1"/>
        <v>46875.116617135609</v>
      </c>
      <c r="G61" s="65">
        <f t="shared" si="2"/>
        <v>176877.05214336433</v>
      </c>
      <c r="H61" s="65">
        <f t="shared" si="3"/>
        <v>13.28257791120066</v>
      </c>
      <c r="I61" s="65">
        <f t="shared" si="4"/>
        <v>99.343430921158202</v>
      </c>
      <c r="J61" s="63">
        <f t="shared" si="7"/>
        <v>46.16214511356867</v>
      </c>
      <c r="K61" s="65">
        <f t="shared" si="5"/>
        <v>3152.817693039648</v>
      </c>
      <c r="L61" s="65">
        <f t="shared" si="6"/>
        <v>60161.542666020847</v>
      </c>
      <c r="M61" s="64"/>
      <c r="N61" s="65">
        <v>770</v>
      </c>
      <c r="O61" s="65">
        <v>9200</v>
      </c>
      <c r="P61" s="65">
        <v>408000</v>
      </c>
      <c r="S61" s="63" t="s">
        <v>44</v>
      </c>
      <c r="T61" s="65">
        <v>400</v>
      </c>
      <c r="AG61" s="64">
        <v>0.3856</v>
      </c>
      <c r="AH61" s="64">
        <v>7.7723000000000004</v>
      </c>
      <c r="AI61" s="64">
        <v>33.420299999999997</v>
      </c>
      <c r="AJ61" s="64">
        <v>1.6000000000000001E-3</v>
      </c>
      <c r="AK61" s="64">
        <v>1.3899999999999999E-2</v>
      </c>
      <c r="AL61" s="64">
        <v>7.7000000000000002E-3</v>
      </c>
      <c r="AM61" s="64">
        <v>0.40710000000000002</v>
      </c>
      <c r="AN61" s="64">
        <v>7.7397</v>
      </c>
    </row>
    <row r="62" spans="1:40" x14ac:dyDescent="0.35">
      <c r="A62" s="63" t="s">
        <v>270</v>
      </c>
      <c r="B62" s="63" t="s">
        <v>171</v>
      </c>
      <c r="C62" s="55" t="s">
        <v>272</v>
      </c>
      <c r="E62" s="65">
        <f t="shared" si="9"/>
        <v>2869.5056841833521</v>
      </c>
      <c r="F62" s="65">
        <f t="shared" si="1"/>
        <v>49194.05468428287</v>
      </c>
      <c r="G62" s="65">
        <f t="shared" si="2"/>
        <v>175771.44817832668</v>
      </c>
      <c r="H62" s="65">
        <f t="shared" si="3"/>
        <v>0</v>
      </c>
      <c r="I62" s="65">
        <f t="shared" si="4"/>
        <v>235.13660987813705</v>
      </c>
      <c r="J62" s="63">
        <f t="shared" si="7"/>
        <v>21.582301611538593</v>
      </c>
      <c r="K62" s="65">
        <f t="shared" si="5"/>
        <v>3003.3473381497793</v>
      </c>
      <c r="L62" s="65">
        <f t="shared" si="6"/>
        <v>60673.013331217706</v>
      </c>
      <c r="M62" s="64"/>
      <c r="N62" s="65">
        <v>1179</v>
      </c>
      <c r="O62" s="65">
        <v>26800</v>
      </c>
      <c r="P62" s="65">
        <v>301000</v>
      </c>
      <c r="Q62" s="65">
        <v>82000</v>
      </c>
      <c r="R62" s="65">
        <v>870</v>
      </c>
      <c r="S62" s="63">
        <v>5.6</v>
      </c>
      <c r="T62" s="65">
        <v>244</v>
      </c>
      <c r="U62" s="65">
        <v>42200</v>
      </c>
      <c r="AG62" s="64">
        <v>0.38679999999999998</v>
      </c>
      <c r="AH62" s="64">
        <v>8.1568000000000005</v>
      </c>
      <c r="AI62" s="64">
        <v>33.211399999999998</v>
      </c>
      <c r="AJ62" s="64">
        <v>0</v>
      </c>
      <c r="AK62" s="64">
        <v>3.2899999999999999E-2</v>
      </c>
      <c r="AL62" s="64">
        <v>3.5999999999999999E-3</v>
      </c>
      <c r="AM62" s="64">
        <v>0.38779999999999998</v>
      </c>
      <c r="AN62" s="64">
        <v>7.8055000000000003</v>
      </c>
    </row>
    <row r="63" spans="1:40" x14ac:dyDescent="0.35">
      <c r="A63" s="63" t="s">
        <v>270</v>
      </c>
      <c r="B63" s="63" t="s">
        <v>171</v>
      </c>
      <c r="C63" s="55" t="s">
        <v>273</v>
      </c>
      <c r="E63" s="65">
        <f t="shared" si="9"/>
        <v>2077.2016328111135</v>
      </c>
      <c r="F63" s="65">
        <f t="shared" si="1"/>
        <v>41575.031380701243</v>
      </c>
      <c r="G63" s="65">
        <f t="shared" si="2"/>
        <v>197775.56040925373</v>
      </c>
      <c r="H63" s="65">
        <f t="shared" si="3"/>
        <v>38.187411494701891</v>
      </c>
      <c r="I63" s="65">
        <f t="shared" si="4"/>
        <v>52.887869699033878</v>
      </c>
      <c r="J63" s="63">
        <f t="shared" si="7"/>
        <v>0</v>
      </c>
      <c r="K63" s="65">
        <f t="shared" si="5"/>
        <v>2594.4336211453747</v>
      </c>
      <c r="L63" s="65">
        <f t="shared" si="6"/>
        <v>50547.759706818993</v>
      </c>
      <c r="M63" s="64"/>
      <c r="N63" s="65">
        <v>3310</v>
      </c>
      <c r="O63" s="65">
        <v>67000</v>
      </c>
      <c r="P63" s="65">
        <v>307000</v>
      </c>
      <c r="Q63" s="65" t="s">
        <v>44</v>
      </c>
      <c r="R63" s="65">
        <v>820</v>
      </c>
      <c r="S63" s="63">
        <v>1.9</v>
      </c>
      <c r="T63" s="65">
        <v>2460</v>
      </c>
      <c r="U63" s="65">
        <v>63700</v>
      </c>
      <c r="AG63" s="64">
        <v>0.28000000000000003</v>
      </c>
      <c r="AH63" s="64">
        <v>6.8935000000000004</v>
      </c>
      <c r="AI63" s="64">
        <v>37.369</v>
      </c>
      <c r="AJ63" s="64">
        <v>4.5999999999999999E-3</v>
      </c>
      <c r="AK63" s="64">
        <v>7.4000000000000003E-3</v>
      </c>
      <c r="AL63" s="64">
        <v>0</v>
      </c>
      <c r="AM63" s="64">
        <v>0.33500000000000002</v>
      </c>
      <c r="AN63" s="64">
        <v>6.5029000000000003</v>
      </c>
    </row>
    <row r="64" spans="1:40" x14ac:dyDescent="0.35">
      <c r="A64" s="63" t="s">
        <v>270</v>
      </c>
      <c r="B64" s="63" t="s">
        <v>171</v>
      </c>
      <c r="C64" s="55" t="s">
        <v>274</v>
      </c>
      <c r="E64" s="65">
        <f t="shared" si="9"/>
        <v>3059.4212620403687</v>
      </c>
      <c r="F64" s="65">
        <f t="shared" si="1"/>
        <v>47651.312531938856</v>
      </c>
      <c r="G64" s="65">
        <f t="shared" si="2"/>
        <v>177741.84720266142</v>
      </c>
      <c r="H64" s="65">
        <f t="shared" si="3"/>
        <v>53.960472764252671</v>
      </c>
      <c r="I64" s="65">
        <f t="shared" si="4"/>
        <v>92.196421502369844</v>
      </c>
      <c r="J64" s="63"/>
      <c r="K64" s="65">
        <f t="shared" si="5"/>
        <v>3196.1873296916301</v>
      </c>
      <c r="L64" s="65">
        <f t="shared" si="6"/>
        <v>63434.799461072507</v>
      </c>
      <c r="M64" s="64"/>
      <c r="N64" s="65">
        <v>4290</v>
      </c>
      <c r="O64" s="65">
        <v>71600</v>
      </c>
      <c r="P64" s="65">
        <v>299000</v>
      </c>
      <c r="Q64" s="65" t="s">
        <v>44</v>
      </c>
      <c r="R64" s="65" t="s">
        <v>44</v>
      </c>
      <c r="S64" s="63">
        <v>4.0999999999999996</v>
      </c>
      <c r="T64" s="65">
        <v>2600</v>
      </c>
      <c r="U64" s="65">
        <v>70800</v>
      </c>
      <c r="AG64" s="64">
        <v>0.41239999999999999</v>
      </c>
      <c r="AH64" s="64">
        <v>7.9009999999999998</v>
      </c>
      <c r="AI64" s="64">
        <v>33.5837</v>
      </c>
      <c r="AJ64" s="64">
        <v>6.4999999999999997E-3</v>
      </c>
      <c r="AK64" s="64">
        <v>1.29E-2</v>
      </c>
      <c r="AL64" s="64"/>
      <c r="AM64" s="64">
        <v>0.41270000000000001</v>
      </c>
      <c r="AN64" s="64">
        <v>8.1608000000000001</v>
      </c>
    </row>
    <row r="66" spans="33:40" x14ac:dyDescent="0.35">
      <c r="AG66" s="71"/>
      <c r="AH66" s="71"/>
      <c r="AI66" s="71"/>
      <c r="AJ66" s="71"/>
      <c r="AK66" s="71"/>
      <c r="AL66" s="71"/>
      <c r="AM66" s="71"/>
      <c r="AN66" s="71"/>
    </row>
  </sheetData>
  <mergeCells count="1">
    <mergeCell ref="A1:U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51EBEC-1300-4CDB-B4BA-4FEE0C89F1BA}">
  <dimension ref="A1:AN52"/>
  <sheetViews>
    <sheetView tabSelected="1" zoomScale="80" zoomScaleNormal="80" workbookViewId="0">
      <selection activeCell="Q11" sqref="Q11"/>
    </sheetView>
  </sheetViews>
  <sheetFormatPr defaultColWidth="8.7265625" defaultRowHeight="11.5" x14ac:dyDescent="0.35"/>
  <cols>
    <col min="1" max="1" width="6.81640625" style="55" bestFit="1" customWidth="1"/>
    <col min="2" max="2" width="6.54296875" style="55" bestFit="1" customWidth="1"/>
    <col min="3" max="3" width="18.453125" style="55" bestFit="1" customWidth="1"/>
    <col min="4" max="4" width="1.81640625" style="55" customWidth="1"/>
    <col min="5" max="6" width="5.1796875" style="55" bestFit="1" customWidth="1"/>
    <col min="7" max="7" width="5.54296875" style="55" bestFit="1" customWidth="1"/>
    <col min="8" max="8" width="5.1796875" style="55" bestFit="1" customWidth="1"/>
    <col min="9" max="11" width="4.453125" style="55" bestFit="1" customWidth="1"/>
    <col min="12" max="12" width="5.1796875" style="55" bestFit="1" customWidth="1"/>
    <col min="13" max="13" width="1.453125" style="55" customWidth="1"/>
    <col min="14" max="14" width="11.7265625" style="65" bestFit="1" customWidth="1"/>
    <col min="15" max="15" width="12" style="65" bestFit="1" customWidth="1"/>
    <col min="16" max="16" width="11.1796875" style="65" bestFit="1" customWidth="1"/>
    <col min="17" max="17" width="10.7265625" style="65" bestFit="1" customWidth="1"/>
    <col min="18" max="18" width="11.7265625" style="65" bestFit="1" customWidth="1"/>
    <col min="19" max="19" width="11" style="63" bestFit="1" customWidth="1"/>
    <col min="20" max="20" width="12" style="65" bestFit="1" customWidth="1"/>
    <col min="21" max="21" width="11.54296875" style="65" customWidth="1"/>
    <col min="22" max="16384" width="8.7265625" style="55"/>
  </cols>
  <sheetData>
    <row r="1" spans="1:40" s="56" customFormat="1" ht="61.5" customHeight="1" x14ac:dyDescent="0.35">
      <c r="A1" s="80" t="s">
        <v>395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</row>
    <row r="2" spans="1:40" s="58" customFormat="1" ht="37" customHeight="1" x14ac:dyDescent="0.35">
      <c r="A2" s="67"/>
      <c r="B2" s="67"/>
      <c r="C2" s="67"/>
      <c r="D2" s="67"/>
      <c r="E2" s="82" t="s">
        <v>563</v>
      </c>
      <c r="F2" s="83"/>
      <c r="G2" s="83"/>
      <c r="H2" s="83"/>
      <c r="I2" s="83"/>
      <c r="J2" s="83"/>
      <c r="K2" s="83"/>
      <c r="L2" s="83"/>
      <c r="M2" s="83"/>
      <c r="N2" s="82" t="s">
        <v>560</v>
      </c>
      <c r="O2" s="67"/>
      <c r="P2" s="67"/>
      <c r="Q2" s="67"/>
      <c r="R2" s="67"/>
      <c r="S2" s="67"/>
      <c r="T2" s="67"/>
      <c r="U2" s="67"/>
    </row>
    <row r="3" spans="1:40" s="56" customFormat="1" x14ac:dyDescent="0.35">
      <c r="A3" s="59" t="s">
        <v>59</v>
      </c>
      <c r="B3" s="59" t="s">
        <v>60</v>
      </c>
      <c r="C3" s="59" t="s">
        <v>61</v>
      </c>
      <c r="D3" s="59"/>
      <c r="E3" s="57" t="s">
        <v>27</v>
      </c>
      <c r="F3" s="57" t="s">
        <v>22</v>
      </c>
      <c r="G3" s="57" t="s">
        <v>14</v>
      </c>
      <c r="H3" s="57" t="s">
        <v>30</v>
      </c>
      <c r="I3" s="57" t="s">
        <v>25</v>
      </c>
      <c r="J3" s="57" t="s">
        <v>12</v>
      </c>
      <c r="K3" s="57" t="s">
        <v>20</v>
      </c>
      <c r="L3" s="57" t="s">
        <v>17</v>
      </c>
      <c r="M3" s="57"/>
      <c r="N3" s="62" t="s">
        <v>67</v>
      </c>
      <c r="O3" s="62" t="s">
        <v>69</v>
      </c>
      <c r="P3" s="62" t="s">
        <v>71</v>
      </c>
      <c r="Q3" s="62" t="s">
        <v>75</v>
      </c>
      <c r="R3" s="62" t="s">
        <v>77</v>
      </c>
      <c r="S3" s="59" t="s">
        <v>81</v>
      </c>
      <c r="T3" s="62" t="s">
        <v>87</v>
      </c>
      <c r="U3" s="62" t="s">
        <v>89</v>
      </c>
      <c r="AG3" s="57" t="s">
        <v>27</v>
      </c>
      <c r="AH3" s="57" t="s">
        <v>22</v>
      </c>
      <c r="AI3" s="57" t="s">
        <v>14</v>
      </c>
      <c r="AJ3" s="57" t="s">
        <v>30</v>
      </c>
      <c r="AK3" s="57" t="s">
        <v>25</v>
      </c>
      <c r="AL3" s="57" t="s">
        <v>12</v>
      </c>
      <c r="AM3" s="57" t="s">
        <v>20</v>
      </c>
      <c r="AN3" s="57" t="s">
        <v>17</v>
      </c>
    </row>
    <row r="4" spans="1:40" x14ac:dyDescent="0.35">
      <c r="A4" s="63" t="s">
        <v>2</v>
      </c>
      <c r="B4" s="63" t="s">
        <v>195</v>
      </c>
      <c r="C4" s="63" t="s">
        <v>196</v>
      </c>
      <c r="D4" s="63"/>
      <c r="E4" s="65">
        <f>IF(AG4="","",IF(AG4=0,0,AG4*22.9898/(22.9898+15.9994/2)))*10^4</f>
        <v>1285.6394391648785</v>
      </c>
      <c r="F4" s="65">
        <f>IF(AH4="","",AH4*24.312/(24.312+15.9994))*10^4</f>
        <v>51180.078885873481</v>
      </c>
      <c r="G4" s="65">
        <f>IF(AI4="","",AI4*26.9815/(26.9815+1.5*15.9994))*10^4</f>
        <v>151115.26248219915</v>
      </c>
      <c r="H4" s="65">
        <f>IF(AJ4="","",AJ4*39.102/(39.102+15.9994/2))*10^4</f>
        <v>51227.582359023138</v>
      </c>
      <c r="I4" s="65">
        <f>IF(AK4="","",AK4*40.08/(40.08+15.9994))*10^4</f>
        <v>-18.582224488849736</v>
      </c>
      <c r="J4" s="63">
        <f>IF(AL4="","",AL4*47.9/(47.9+2*15.9994))*10^4</f>
        <v>82.732156177564605</v>
      </c>
      <c r="K4" s="65">
        <f>IF(AM4="","",AM4*54.9381/(54.9381+15.9994))*10^4</f>
        <v>913.08574308370044</v>
      </c>
      <c r="L4" s="65">
        <f>IF(AN4="","",AN4*55.847/(55.847+15.9994))*10^4</f>
        <v>71964.233517615372</v>
      </c>
      <c r="M4" s="64"/>
      <c r="N4" s="65">
        <v>3240</v>
      </c>
      <c r="O4" s="65">
        <v>27600</v>
      </c>
      <c r="P4" s="65">
        <v>291000</v>
      </c>
      <c r="S4" s="63" t="s">
        <v>44</v>
      </c>
      <c r="T4" s="65">
        <v>223</v>
      </c>
      <c r="AG4" s="64">
        <v>0.17330000000000001</v>
      </c>
      <c r="AH4" s="64">
        <v>8.4861000000000004</v>
      </c>
      <c r="AI4" s="64">
        <v>28.552700000000002</v>
      </c>
      <c r="AJ4" s="64">
        <v>6.1707999999999998</v>
      </c>
      <c r="AK4" s="64">
        <v>-2.5999999999999999E-3</v>
      </c>
      <c r="AL4" s="64">
        <v>1.38E-2</v>
      </c>
      <c r="AM4" s="64">
        <v>0.1179</v>
      </c>
      <c r="AN4" s="64">
        <v>9.2581000000000007</v>
      </c>
    </row>
    <row r="5" spans="1:40" x14ac:dyDescent="0.35">
      <c r="A5" s="63" t="s">
        <v>2</v>
      </c>
      <c r="B5" s="63" t="s">
        <v>195</v>
      </c>
      <c r="C5" s="63" t="s">
        <v>197</v>
      </c>
      <c r="D5" s="63"/>
      <c r="E5" s="65">
        <f>IF(AG5="","",IF(AG5=0,0,AG5*22.9898/(22.9898+15.9994/2)))*10^4</f>
        <v>2424.3910485809706</v>
      </c>
      <c r="F5" s="65">
        <f>IF(AH5="","",AH5*24.312/(24.312+15.9994))*10^4</f>
        <v>9776.9323814107174</v>
      </c>
      <c r="G5" s="65">
        <f>IF(AI5="","",AI5*26.9815/(26.9815+1.5*15.9994))*10^4</f>
        <v>182344.73742953205</v>
      </c>
      <c r="H5" s="65">
        <f>IF(AJ5="","",AJ5*39.102/(39.102+15.9994/2))*10^4</f>
        <v>5306.3898755246628</v>
      </c>
      <c r="I5" s="65">
        <f>IF(AK5="","",AK5*40.08/(40.08+15.9994))*10^4</f>
        <v>3943.7197972874174</v>
      </c>
      <c r="J5" s="63"/>
      <c r="K5" s="65">
        <f>IF(AM5="","",AM5*54.9381/(54.9381+15.9994))*10^4</f>
        <v>199.03565392070485</v>
      </c>
      <c r="L5" s="65">
        <f>IF(AN5="","",AN5*55.847/(55.847+15.9994))*10^4</f>
        <v>41052.128025899692</v>
      </c>
      <c r="M5" s="64"/>
      <c r="N5" s="65">
        <v>6790</v>
      </c>
      <c r="O5" s="65">
        <v>9590</v>
      </c>
      <c r="P5" s="65">
        <v>292000</v>
      </c>
      <c r="S5" s="63">
        <v>6.5</v>
      </c>
      <c r="T5" s="65">
        <v>133.80000000000001</v>
      </c>
      <c r="AG5" s="64">
        <v>0.32679999999999998</v>
      </c>
      <c r="AH5" s="64">
        <v>1.6211</v>
      </c>
      <c r="AI5" s="64">
        <v>34.453400000000002</v>
      </c>
      <c r="AJ5" s="64">
        <v>0.63919999999999999</v>
      </c>
      <c r="AK5" s="64">
        <v>0.55179999999999996</v>
      </c>
      <c r="AL5" s="64"/>
      <c r="AM5" s="64">
        <v>2.5700000000000001E-2</v>
      </c>
      <c r="AN5" s="64">
        <v>5.2812999999999999</v>
      </c>
    </row>
    <row r="6" spans="1:40" x14ac:dyDescent="0.35">
      <c r="A6" s="63" t="s">
        <v>2</v>
      </c>
      <c r="B6" s="63" t="s">
        <v>195</v>
      </c>
      <c r="C6" s="63" t="s">
        <v>198</v>
      </c>
      <c r="D6" s="63"/>
      <c r="E6" s="65">
        <f t="shared" ref="E6:E52" si="0">IF(AG6="","",IF(AG6=0,0,AG6*22.9898/(22.9898+15.9994/2)))*10^4</f>
        <v>1788.6189773955693</v>
      </c>
      <c r="F6" s="65">
        <f t="shared" ref="F6:F52" si="1">IF(AH6="","",AH6*24.312/(24.312+15.9994))*10^4</f>
        <v>24376.290974761483</v>
      </c>
      <c r="G6" s="65">
        <f t="shared" ref="G6:G52" si="2">IF(AI6="","",AI6*26.9815/(26.9815+1.5*15.9994))*10^4</f>
        <v>187221.25008336504</v>
      </c>
      <c r="H6" s="65">
        <f t="shared" ref="H6:H52" si="3">IF(AJ6="","",AJ6*39.102/(39.102+15.9994/2))*10^4</f>
        <v>9126.7913472337514</v>
      </c>
      <c r="I6" s="65">
        <f t="shared" ref="I6:I52" si="4">IF(AK6="","",AK6*40.08/(40.08+15.9994))*10^4</f>
        <v>2024.0330674008635</v>
      </c>
      <c r="J6" s="63"/>
      <c r="K6" s="65">
        <f t="shared" ref="K6:K52" si="5">IF(AM6="","",AM6*54.9381/(54.9381+15.9994))*10^4</f>
        <v>868.16719083700445</v>
      </c>
      <c r="L6" s="65">
        <f t="shared" ref="L6:L52" si="6">IF(AN6="","",AN6*55.847/(55.847+15.9994))*10^4</f>
        <v>38427.148639319435</v>
      </c>
      <c r="M6" s="64"/>
      <c r="N6" s="65">
        <v>5710</v>
      </c>
      <c r="O6" s="65">
        <v>44100</v>
      </c>
      <c r="P6" s="65">
        <v>353000</v>
      </c>
      <c r="S6" s="63">
        <v>5.3</v>
      </c>
      <c r="T6" s="65">
        <v>809</v>
      </c>
      <c r="AG6" s="64">
        <v>0.24110000000000001</v>
      </c>
      <c r="AH6" s="64">
        <v>4.0418000000000003</v>
      </c>
      <c r="AI6" s="64">
        <v>35.3748</v>
      </c>
      <c r="AJ6" s="64">
        <v>1.0993999999999999</v>
      </c>
      <c r="AK6" s="64">
        <v>0.28320000000000001</v>
      </c>
      <c r="AL6" s="64"/>
      <c r="AM6" s="64">
        <v>0.11210000000000001</v>
      </c>
      <c r="AN6" s="64">
        <v>4.9436</v>
      </c>
    </row>
    <row r="7" spans="1:40" x14ac:dyDescent="0.35">
      <c r="A7" s="63" t="s">
        <v>2</v>
      </c>
      <c r="B7" s="63" t="s">
        <v>195</v>
      </c>
      <c r="C7" s="63" t="s">
        <v>199</v>
      </c>
      <c r="D7" s="63"/>
      <c r="E7" s="65">
        <f t="shared" si="0"/>
        <v>1752.2679488213748</v>
      </c>
      <c r="F7" s="65">
        <f t="shared" si="1"/>
        <v>25627.733494743425</v>
      </c>
      <c r="G7" s="65">
        <f t="shared" si="2"/>
        <v>177360.78695621472</v>
      </c>
      <c r="H7" s="65">
        <f t="shared" si="3"/>
        <v>7463.1484638558713</v>
      </c>
      <c r="I7" s="65">
        <f t="shared" si="4"/>
        <v>2535.0442408442314</v>
      </c>
      <c r="J7" s="63"/>
      <c r="K7" s="65">
        <f t="shared" si="5"/>
        <v>668.35707911894281</v>
      </c>
      <c r="L7" s="65">
        <f t="shared" si="6"/>
        <v>49325.049438802787</v>
      </c>
      <c r="M7" s="64"/>
      <c r="N7" s="65">
        <v>4210</v>
      </c>
      <c r="O7" s="65">
        <v>41900</v>
      </c>
      <c r="P7" s="65">
        <v>343000</v>
      </c>
      <c r="S7" s="63">
        <v>3.6</v>
      </c>
      <c r="T7" s="65">
        <v>595</v>
      </c>
      <c r="AG7" s="64">
        <v>0.23619999999999999</v>
      </c>
      <c r="AH7" s="64">
        <v>4.2492999999999999</v>
      </c>
      <c r="AI7" s="64">
        <v>33.511699999999998</v>
      </c>
      <c r="AJ7" s="64">
        <v>0.89900000000000002</v>
      </c>
      <c r="AK7" s="64">
        <v>0.35470000000000002</v>
      </c>
      <c r="AL7" s="64"/>
      <c r="AM7" s="64">
        <v>8.6300000000000002E-2</v>
      </c>
      <c r="AN7" s="64">
        <v>6.3456000000000001</v>
      </c>
    </row>
    <row r="8" spans="1:40" x14ac:dyDescent="0.35">
      <c r="A8" s="63" t="s">
        <v>2</v>
      </c>
      <c r="B8" s="63" t="s">
        <v>195</v>
      </c>
      <c r="C8" s="63" t="s">
        <v>200</v>
      </c>
      <c r="D8" s="63"/>
      <c r="E8" s="65">
        <f t="shared" si="0"/>
        <v>1349.4392036012196</v>
      </c>
      <c r="F8" s="65">
        <f t="shared" si="1"/>
        <v>13151.907003974062</v>
      </c>
      <c r="G8" s="65">
        <f t="shared" si="2"/>
        <v>182932.20530947068</v>
      </c>
      <c r="H8" s="65">
        <f t="shared" si="3"/>
        <v>6476.0868928297714</v>
      </c>
      <c r="I8" s="65">
        <f t="shared" si="4"/>
        <v>4827.0901614496588</v>
      </c>
      <c r="J8" s="63"/>
      <c r="K8" s="65">
        <f t="shared" si="5"/>
        <v>415.10937938325992</v>
      </c>
      <c r="L8" s="65">
        <f t="shared" si="6"/>
        <v>39994.985009687334</v>
      </c>
      <c r="M8" s="64"/>
      <c r="N8" s="65">
        <v>11040</v>
      </c>
      <c r="O8" s="65">
        <v>23300</v>
      </c>
      <c r="P8" s="65">
        <v>320000</v>
      </c>
      <c r="S8" s="63">
        <v>7.1</v>
      </c>
      <c r="T8" s="65">
        <v>370</v>
      </c>
      <c r="AG8" s="64">
        <v>0.18190000000000001</v>
      </c>
      <c r="AH8" s="64">
        <v>2.1806999999999999</v>
      </c>
      <c r="AI8" s="64">
        <v>34.564399999999999</v>
      </c>
      <c r="AJ8" s="64">
        <v>0.78010000000000002</v>
      </c>
      <c r="AK8" s="64">
        <v>0.6754</v>
      </c>
      <c r="AL8" s="64"/>
      <c r="AM8" s="64">
        <v>5.3600000000000002E-2</v>
      </c>
      <c r="AN8" s="64">
        <v>5.1452999999999998</v>
      </c>
    </row>
    <row r="9" spans="1:40" x14ac:dyDescent="0.35">
      <c r="A9" s="63" t="s">
        <v>2</v>
      </c>
      <c r="B9" s="63" t="s">
        <v>195</v>
      </c>
      <c r="C9" s="63" t="s">
        <v>201</v>
      </c>
      <c r="D9" s="63"/>
      <c r="E9" s="65">
        <f t="shared" si="0"/>
        <v>1348.6973458752159</v>
      </c>
      <c r="F9" s="65">
        <f t="shared" si="1"/>
        <v>23627.837882087952</v>
      </c>
      <c r="G9" s="65">
        <f t="shared" si="2"/>
        <v>184749.65098488447</v>
      </c>
      <c r="H9" s="65">
        <f t="shared" si="3"/>
        <v>18529.196186124922</v>
      </c>
      <c r="I9" s="65">
        <f t="shared" si="4"/>
        <v>1633.8063531350194</v>
      </c>
      <c r="J9" s="63">
        <f t="shared" ref="J9:J51" si="7">IF(AL9="","",AL9*47.9/(47.9+2*15.9994))*10^4</f>
        <v>103.11544103290663</v>
      </c>
      <c r="K9" s="65">
        <f t="shared" si="5"/>
        <v>546.76720493392065</v>
      </c>
      <c r="L9" s="65">
        <f t="shared" si="6"/>
        <v>36456.665149541244</v>
      </c>
      <c r="M9" s="64"/>
      <c r="N9" s="65">
        <v>4220</v>
      </c>
      <c r="O9" s="65">
        <v>39600</v>
      </c>
      <c r="P9" s="65">
        <v>338000</v>
      </c>
      <c r="S9" s="63">
        <v>5.6</v>
      </c>
      <c r="T9" s="65">
        <v>602</v>
      </c>
      <c r="AG9" s="64">
        <v>0.18179999999999999</v>
      </c>
      <c r="AH9" s="64">
        <v>3.9177</v>
      </c>
      <c r="AI9" s="64">
        <v>34.907800000000002</v>
      </c>
      <c r="AJ9" s="64">
        <v>2.2320000000000002</v>
      </c>
      <c r="AK9" s="64">
        <v>0.2286</v>
      </c>
      <c r="AL9" s="64">
        <v>1.72E-2</v>
      </c>
      <c r="AM9" s="64">
        <v>7.0599999999999996E-2</v>
      </c>
      <c r="AN9" s="64">
        <v>4.6901000000000002</v>
      </c>
    </row>
    <row r="10" spans="1:40" x14ac:dyDescent="0.35">
      <c r="A10" s="63" t="s">
        <v>2</v>
      </c>
      <c r="B10" s="63" t="s">
        <v>195</v>
      </c>
      <c r="C10" s="63" t="s">
        <v>202</v>
      </c>
      <c r="D10" s="63"/>
      <c r="E10" s="65">
        <f t="shared" si="0"/>
        <v>1512.6479033220926</v>
      </c>
      <c r="F10" s="65">
        <f t="shared" si="1"/>
        <v>22977.087771697341</v>
      </c>
      <c r="G10" s="65">
        <f t="shared" si="2"/>
        <v>181147.57315527872</v>
      </c>
      <c r="H10" s="65">
        <f t="shared" si="3"/>
        <v>18002.043875274139</v>
      </c>
      <c r="I10" s="65">
        <f t="shared" si="4"/>
        <v>1807.4786820115764</v>
      </c>
      <c r="J10" s="63">
        <f t="shared" si="7"/>
        <v>77.336580774679973</v>
      </c>
      <c r="K10" s="65">
        <f t="shared" si="5"/>
        <v>579.29443242290745</v>
      </c>
      <c r="L10" s="65">
        <f t="shared" si="6"/>
        <v>38917.631906400326</v>
      </c>
      <c r="M10" s="64"/>
      <c r="N10" s="65">
        <v>9360</v>
      </c>
      <c r="O10" s="65">
        <v>38300</v>
      </c>
      <c r="P10" s="65">
        <v>337000</v>
      </c>
      <c r="S10" s="63">
        <v>5.3</v>
      </c>
      <c r="T10" s="65">
        <v>332</v>
      </c>
      <c r="AG10" s="64">
        <v>0.2039</v>
      </c>
      <c r="AH10" s="64">
        <v>3.8098000000000001</v>
      </c>
      <c r="AI10" s="64">
        <v>34.227200000000003</v>
      </c>
      <c r="AJ10" s="64">
        <v>2.1684999999999999</v>
      </c>
      <c r="AK10" s="64">
        <v>0.25290000000000001</v>
      </c>
      <c r="AL10" s="64">
        <v>1.29E-2</v>
      </c>
      <c r="AM10" s="64">
        <v>7.4800000000000005E-2</v>
      </c>
      <c r="AN10" s="64">
        <v>5.0067000000000004</v>
      </c>
    </row>
    <row r="11" spans="1:40" x14ac:dyDescent="0.35">
      <c r="A11" s="63" t="s">
        <v>2</v>
      </c>
      <c r="B11" s="63" t="s">
        <v>195</v>
      </c>
      <c r="C11" s="63" t="s">
        <v>203</v>
      </c>
      <c r="D11" s="63"/>
      <c r="E11" s="65">
        <f t="shared" si="0"/>
        <v>3230.7903967472857</v>
      </c>
      <c r="F11" s="65">
        <f t="shared" si="1"/>
        <v>10217.802011341706</v>
      </c>
      <c r="G11" s="65">
        <f t="shared" si="2"/>
        <v>195663.32229318607</v>
      </c>
      <c r="H11" s="65">
        <f t="shared" si="3"/>
        <v>6377.297719615216</v>
      </c>
      <c r="I11" s="65">
        <f t="shared" si="4"/>
        <v>4416.1371198693287</v>
      </c>
      <c r="J11" s="63">
        <f t="shared" si="7"/>
        <v>40.766569710684017</v>
      </c>
      <c r="K11" s="65">
        <f t="shared" si="5"/>
        <v>257.11998872246693</v>
      </c>
      <c r="L11" s="65">
        <f t="shared" si="6"/>
        <v>25330.234903906112</v>
      </c>
      <c r="M11" s="64"/>
      <c r="N11" s="65">
        <v>10470</v>
      </c>
      <c r="O11" s="65">
        <v>31700</v>
      </c>
      <c r="P11" s="65">
        <v>262000</v>
      </c>
      <c r="S11" s="63">
        <v>5.4</v>
      </c>
      <c r="T11" s="65">
        <v>457</v>
      </c>
      <c r="AG11" s="64">
        <v>0.4355</v>
      </c>
      <c r="AH11" s="64">
        <v>1.6941999999999999</v>
      </c>
      <c r="AI11" s="64">
        <v>36.969900000000003</v>
      </c>
      <c r="AJ11" s="64">
        <v>0.76819999999999999</v>
      </c>
      <c r="AK11" s="64">
        <v>0.6179</v>
      </c>
      <c r="AL11" s="64">
        <v>6.7999999999999996E-3</v>
      </c>
      <c r="AM11" s="64">
        <v>3.32E-2</v>
      </c>
      <c r="AN11" s="64">
        <v>3.2587000000000002</v>
      </c>
    </row>
    <row r="12" spans="1:40" x14ac:dyDescent="0.35">
      <c r="A12" s="63" t="s">
        <v>3</v>
      </c>
      <c r="B12" s="63" t="s">
        <v>195</v>
      </c>
      <c r="C12" s="55" t="s">
        <v>204</v>
      </c>
      <c r="E12" s="65">
        <f t="shared" si="0"/>
        <v>3931.8459478210366</v>
      </c>
      <c r="F12" s="65">
        <f t="shared" si="1"/>
        <v>4945.4595970370665</v>
      </c>
      <c r="G12" s="65">
        <f t="shared" si="2"/>
        <v>190159.64798374285</v>
      </c>
      <c r="H12" s="65">
        <f t="shared" si="3"/>
        <v>6973.3534033803444</v>
      </c>
      <c r="I12" s="65">
        <f t="shared" si="4"/>
        <v>4717.0262164003179</v>
      </c>
      <c r="J12" s="63">
        <f t="shared" si="7"/>
        <v>0</v>
      </c>
      <c r="K12" s="65">
        <f t="shared" si="5"/>
        <v>0</v>
      </c>
      <c r="L12" s="65">
        <f t="shared" si="6"/>
        <v>20054.624866381615</v>
      </c>
      <c r="M12" s="64"/>
      <c r="N12" s="65">
        <v>4060</v>
      </c>
      <c r="O12" s="65">
        <v>37000</v>
      </c>
      <c r="P12" s="65">
        <v>259200</v>
      </c>
      <c r="Q12" s="65">
        <v>41000</v>
      </c>
      <c r="R12" s="65">
        <v>1130</v>
      </c>
      <c r="S12" s="63">
        <v>320</v>
      </c>
      <c r="T12" s="65">
        <v>673</v>
      </c>
      <c r="U12" s="65">
        <v>68300</v>
      </c>
      <c r="AG12" s="64">
        <v>0.53</v>
      </c>
      <c r="AH12" s="64">
        <v>0.82</v>
      </c>
      <c r="AI12" s="64">
        <v>35.93</v>
      </c>
      <c r="AJ12" s="64">
        <v>0.84</v>
      </c>
      <c r="AK12" s="64">
        <v>0.66</v>
      </c>
      <c r="AL12" s="64">
        <v>0</v>
      </c>
      <c r="AM12" s="64">
        <v>0</v>
      </c>
      <c r="AN12" s="64">
        <v>2.58</v>
      </c>
    </row>
    <row r="13" spans="1:40" x14ac:dyDescent="0.35">
      <c r="A13" s="63" t="s">
        <v>3</v>
      </c>
      <c r="B13" s="63" t="s">
        <v>195</v>
      </c>
      <c r="C13" s="55" t="s">
        <v>205</v>
      </c>
      <c r="E13" s="65">
        <f t="shared" si="0"/>
        <v>1928.8300876103199</v>
      </c>
      <c r="F13" s="65">
        <f t="shared" si="1"/>
        <v>17128.177140957647</v>
      </c>
      <c r="G13" s="65">
        <f t="shared" si="2"/>
        <v>162479.85508212927</v>
      </c>
      <c r="H13" s="65">
        <f t="shared" si="3"/>
        <v>83514.208616674136</v>
      </c>
      <c r="I13" s="65">
        <f t="shared" si="4"/>
        <v>714.70094187883615</v>
      </c>
      <c r="J13" s="63">
        <f t="shared" si="7"/>
        <v>719.41005371795325</v>
      </c>
      <c r="K13" s="65">
        <f t="shared" si="5"/>
        <v>0</v>
      </c>
      <c r="L13" s="65">
        <f t="shared" si="6"/>
        <v>33890.76140210226</v>
      </c>
      <c r="M13" s="64"/>
      <c r="N13" s="65" t="s">
        <v>44</v>
      </c>
      <c r="O13" s="65">
        <v>30700</v>
      </c>
      <c r="P13" s="65">
        <v>298200</v>
      </c>
      <c r="Q13" s="65">
        <v>82200</v>
      </c>
      <c r="R13" s="65" t="s">
        <v>44</v>
      </c>
      <c r="S13" s="63">
        <v>250</v>
      </c>
      <c r="T13" s="65">
        <v>256</v>
      </c>
      <c r="U13" s="65">
        <v>42200</v>
      </c>
      <c r="AG13" s="64">
        <v>0.26</v>
      </c>
      <c r="AH13" s="64">
        <v>2.84</v>
      </c>
      <c r="AI13" s="64">
        <v>30.7</v>
      </c>
      <c r="AJ13" s="64">
        <v>10.06</v>
      </c>
      <c r="AK13" s="64">
        <v>0.1</v>
      </c>
      <c r="AL13" s="64">
        <v>0.12</v>
      </c>
      <c r="AM13" s="64">
        <v>0</v>
      </c>
      <c r="AN13" s="64">
        <v>4.3600000000000003</v>
      </c>
    </row>
    <row r="14" spans="1:40" x14ac:dyDescent="0.35">
      <c r="A14" s="63" t="s">
        <v>3</v>
      </c>
      <c r="B14" s="63" t="s">
        <v>195</v>
      </c>
      <c r="C14" s="55" t="s">
        <v>206</v>
      </c>
      <c r="E14" s="65">
        <f t="shared" si="0"/>
        <v>1854.6443150099226</v>
      </c>
      <c r="F14" s="65">
        <f t="shared" si="1"/>
        <v>33713.559935899029</v>
      </c>
      <c r="G14" s="65">
        <f t="shared" si="2"/>
        <v>136281.96313891953</v>
      </c>
      <c r="H14" s="65">
        <f t="shared" si="3"/>
        <v>42753.297651677123</v>
      </c>
      <c r="I14" s="65">
        <f t="shared" si="4"/>
        <v>2215.5729198243916</v>
      </c>
      <c r="J14" s="63">
        <f t="shared" si="7"/>
        <v>719.41005371795325</v>
      </c>
      <c r="K14" s="65">
        <f t="shared" si="5"/>
        <v>0</v>
      </c>
      <c r="L14" s="65">
        <f t="shared" si="6"/>
        <v>91644.971773115976</v>
      </c>
      <c r="M14" s="64"/>
      <c r="N14" s="65">
        <v>1980</v>
      </c>
      <c r="O14" s="65">
        <v>20750</v>
      </c>
      <c r="P14" s="65">
        <v>221100</v>
      </c>
      <c r="Q14" s="65">
        <v>58600</v>
      </c>
      <c r="R14" s="65">
        <v>473</v>
      </c>
      <c r="S14" s="63">
        <v>200</v>
      </c>
      <c r="T14" s="65">
        <v>160.4</v>
      </c>
      <c r="U14" s="65">
        <v>30100</v>
      </c>
      <c r="AG14" s="64">
        <v>0.25</v>
      </c>
      <c r="AH14" s="64">
        <v>5.59</v>
      </c>
      <c r="AI14" s="64">
        <v>25.75</v>
      </c>
      <c r="AJ14" s="64">
        <v>5.15</v>
      </c>
      <c r="AK14" s="64">
        <v>0.31</v>
      </c>
      <c r="AL14" s="64">
        <v>0.12</v>
      </c>
      <c r="AM14" s="64">
        <v>0</v>
      </c>
      <c r="AN14" s="64">
        <v>11.79</v>
      </c>
    </row>
    <row r="15" spans="1:40" x14ac:dyDescent="0.35">
      <c r="A15" s="63" t="s">
        <v>3</v>
      </c>
      <c r="B15" s="63" t="s">
        <v>195</v>
      </c>
      <c r="C15" s="55" t="s">
        <v>207</v>
      </c>
      <c r="E15" s="65">
        <f t="shared" si="0"/>
        <v>2151.3874054115099</v>
      </c>
      <c r="F15" s="65">
        <f t="shared" si="1"/>
        <v>11458.991749232227</v>
      </c>
      <c r="G15" s="65">
        <f t="shared" si="2"/>
        <v>170524.4602848927</v>
      </c>
      <c r="H15" s="65">
        <f t="shared" si="3"/>
        <v>82351.983049444083</v>
      </c>
      <c r="I15" s="65">
        <f t="shared" si="4"/>
        <v>1143.5215070061377</v>
      </c>
      <c r="J15" s="63">
        <f t="shared" si="7"/>
        <v>779.36089152778277</v>
      </c>
      <c r="K15" s="65">
        <f t="shared" si="5"/>
        <v>0</v>
      </c>
      <c r="L15" s="65">
        <f t="shared" si="6"/>
        <v>16478.994076251562</v>
      </c>
      <c r="M15" s="64"/>
      <c r="N15" s="65">
        <v>3250</v>
      </c>
      <c r="O15" s="65">
        <v>43400</v>
      </c>
      <c r="P15" s="65">
        <v>325000</v>
      </c>
      <c r="Q15" s="65">
        <v>79400</v>
      </c>
      <c r="R15" s="65">
        <v>282</v>
      </c>
      <c r="S15" s="63">
        <v>2.42</v>
      </c>
      <c r="T15" s="65">
        <v>306</v>
      </c>
      <c r="U15" s="65">
        <v>52900</v>
      </c>
      <c r="AG15" s="64">
        <v>0.28999999999999998</v>
      </c>
      <c r="AH15" s="64">
        <v>1.9</v>
      </c>
      <c r="AI15" s="64">
        <v>32.22</v>
      </c>
      <c r="AJ15" s="64">
        <v>9.92</v>
      </c>
      <c r="AK15" s="64">
        <v>0.16</v>
      </c>
      <c r="AL15" s="64">
        <v>0.13</v>
      </c>
      <c r="AM15" s="64">
        <v>0</v>
      </c>
      <c r="AN15" s="64">
        <v>2.12</v>
      </c>
    </row>
    <row r="16" spans="1:40" x14ac:dyDescent="0.35">
      <c r="A16" s="63" t="s">
        <v>4</v>
      </c>
      <c r="B16" s="63" t="s">
        <v>171</v>
      </c>
      <c r="C16" s="63" t="s">
        <v>208</v>
      </c>
      <c r="D16" s="63"/>
      <c r="E16" s="65">
        <f t="shared" si="0"/>
        <v>2966.6890462898718</v>
      </c>
      <c r="F16" s="65">
        <f t="shared" si="1"/>
        <v>22980.103295841873</v>
      </c>
      <c r="G16" s="65">
        <f t="shared" si="2"/>
        <v>154206.08448115562</v>
      </c>
      <c r="H16" s="65">
        <f t="shared" si="3"/>
        <v>552.05714443427746</v>
      </c>
      <c r="I16" s="65">
        <f t="shared" si="4"/>
        <v>31911.397054890029</v>
      </c>
      <c r="J16" s="63">
        <f t="shared" si="7"/>
        <v>158.27021181794973</v>
      </c>
      <c r="K16" s="65">
        <f t="shared" si="5"/>
        <v>373.28865832599115</v>
      </c>
      <c r="L16" s="65">
        <f t="shared" si="6"/>
        <v>81296.629879854794</v>
      </c>
      <c r="M16" s="64"/>
      <c r="N16" s="65">
        <v>1478</v>
      </c>
      <c r="O16" s="65">
        <v>27300</v>
      </c>
      <c r="P16" s="65">
        <v>235000</v>
      </c>
      <c r="Q16" s="65">
        <v>9120</v>
      </c>
      <c r="R16" s="65">
        <v>2410</v>
      </c>
      <c r="S16" s="63">
        <v>10.5</v>
      </c>
      <c r="T16" s="65">
        <v>579</v>
      </c>
      <c r="U16" s="65">
        <v>31700</v>
      </c>
      <c r="AG16" s="64">
        <v>0.39989999999999998</v>
      </c>
      <c r="AH16" s="64">
        <v>3.8102999999999998</v>
      </c>
      <c r="AI16" s="64">
        <v>29.136700000000001</v>
      </c>
      <c r="AJ16" s="64">
        <v>6.6500000000000004E-2</v>
      </c>
      <c r="AK16" s="64">
        <v>4.4649999999999999</v>
      </c>
      <c r="AL16" s="64">
        <v>2.64E-2</v>
      </c>
      <c r="AM16" s="64">
        <v>4.82E-2</v>
      </c>
      <c r="AN16" s="64">
        <v>10.4587</v>
      </c>
    </row>
    <row r="17" spans="1:40" x14ac:dyDescent="0.35">
      <c r="A17" s="63" t="s">
        <v>4</v>
      </c>
      <c r="B17" s="63" t="s">
        <v>195</v>
      </c>
      <c r="C17" s="63" t="s">
        <v>209</v>
      </c>
      <c r="D17" s="63"/>
      <c r="E17" s="65">
        <f t="shared" si="0"/>
        <v>2821.2849319930951</v>
      </c>
      <c r="F17" s="65">
        <f t="shared" si="1"/>
        <v>2271.2927856636088</v>
      </c>
      <c r="G17" s="65">
        <f t="shared" si="2"/>
        <v>199144.73104475037</v>
      </c>
      <c r="H17" s="65">
        <f t="shared" si="3"/>
        <v>1048.4934938654019</v>
      </c>
      <c r="I17" s="65">
        <f t="shared" si="4"/>
        <v>7883.8660898654398</v>
      </c>
      <c r="J17" s="63">
        <f t="shared" si="7"/>
        <v>11.990167561965887</v>
      </c>
      <c r="K17" s="65">
        <f t="shared" si="5"/>
        <v>14.714698149779736</v>
      </c>
      <c r="L17" s="65">
        <f t="shared" si="6"/>
        <v>22940.78076284963</v>
      </c>
      <c r="M17" s="64"/>
      <c r="N17" s="65">
        <v>2350</v>
      </c>
      <c r="O17" s="65">
        <v>8440</v>
      </c>
      <c r="P17" s="65">
        <v>230000</v>
      </c>
      <c r="Q17" s="65">
        <v>3250</v>
      </c>
      <c r="R17" s="65">
        <v>3500</v>
      </c>
      <c r="S17" s="63">
        <v>22.6</v>
      </c>
      <c r="T17" s="65">
        <v>109.4</v>
      </c>
      <c r="U17" s="65">
        <v>41300</v>
      </c>
      <c r="AG17" s="64">
        <v>0.38030000000000003</v>
      </c>
      <c r="AH17" s="64">
        <v>0.37659999999999999</v>
      </c>
      <c r="AI17" s="64">
        <v>37.627699999999997</v>
      </c>
      <c r="AJ17" s="64">
        <v>0.1263</v>
      </c>
      <c r="AK17" s="64">
        <v>1.1031</v>
      </c>
      <c r="AL17" s="64">
        <v>2E-3</v>
      </c>
      <c r="AM17" s="64">
        <v>1.9E-3</v>
      </c>
      <c r="AN17" s="64">
        <v>2.9512999999999998</v>
      </c>
    </row>
    <row r="18" spans="1:40" x14ac:dyDescent="0.35">
      <c r="A18" s="63" t="s">
        <v>7</v>
      </c>
      <c r="B18" s="63" t="s">
        <v>171</v>
      </c>
      <c r="C18" s="63" t="s">
        <v>210</v>
      </c>
      <c r="D18" s="63"/>
      <c r="E18" s="65">
        <f t="shared" si="0"/>
        <v>1780.4585424095258</v>
      </c>
      <c r="F18" s="65">
        <f t="shared" si="1"/>
        <v>44147.273475989423</v>
      </c>
      <c r="G18" s="65">
        <f t="shared" si="2"/>
        <v>170736.16042180752</v>
      </c>
      <c r="H18" s="65"/>
      <c r="I18" s="65"/>
      <c r="J18" s="63"/>
      <c r="K18" s="65">
        <f t="shared" si="5"/>
        <v>2478.2649515418502</v>
      </c>
      <c r="L18" s="65">
        <f t="shared" si="6"/>
        <v>68325.640533137353</v>
      </c>
      <c r="M18" s="64"/>
      <c r="N18" s="65">
        <v>2910</v>
      </c>
      <c r="O18" s="65">
        <v>60000</v>
      </c>
      <c r="P18" s="65">
        <v>272000</v>
      </c>
      <c r="Q18" s="65" t="s">
        <v>44</v>
      </c>
      <c r="R18" s="65" t="s">
        <v>44</v>
      </c>
      <c r="S18" s="63" t="s">
        <v>44</v>
      </c>
      <c r="T18" s="65">
        <v>2530</v>
      </c>
      <c r="U18" s="65">
        <v>81000</v>
      </c>
      <c r="AG18" s="64">
        <v>0.24</v>
      </c>
      <c r="AH18" s="64">
        <v>7.32</v>
      </c>
      <c r="AI18" s="64">
        <v>32.26</v>
      </c>
      <c r="AJ18" s="64"/>
      <c r="AK18" s="64"/>
      <c r="AL18" s="64"/>
      <c r="AM18" s="64">
        <v>0.32</v>
      </c>
      <c r="AN18" s="64">
        <v>8.7899999999999991</v>
      </c>
    </row>
    <row r="19" spans="1:40" x14ac:dyDescent="0.25">
      <c r="A19" s="63" t="s">
        <v>7</v>
      </c>
      <c r="B19" s="63" t="s">
        <v>195</v>
      </c>
      <c r="C19" s="63" t="s">
        <v>211</v>
      </c>
      <c r="D19" s="63"/>
      <c r="E19" s="65">
        <f t="shared" si="0"/>
        <v>1112.7865890059536</v>
      </c>
      <c r="F19" s="65"/>
      <c r="G19" s="65">
        <f t="shared" si="2"/>
        <v>192276.64935289114</v>
      </c>
      <c r="H19" s="65">
        <f t="shared" si="3"/>
        <v>2656.5155822401316</v>
      </c>
      <c r="I19" s="65">
        <f t="shared" si="4"/>
        <v>3430.5645210184125</v>
      </c>
      <c r="J19" s="63"/>
      <c r="K19" s="65"/>
      <c r="L19" s="65">
        <f t="shared" si="6"/>
        <v>6529.4127471940137</v>
      </c>
      <c r="M19" s="64"/>
      <c r="N19" s="65">
        <v>781</v>
      </c>
      <c r="O19" s="65">
        <v>607</v>
      </c>
      <c r="P19" s="65">
        <v>320000</v>
      </c>
      <c r="Q19" s="65">
        <v>1490</v>
      </c>
      <c r="R19" s="65">
        <v>2040</v>
      </c>
      <c r="S19" s="63">
        <v>29</v>
      </c>
      <c r="T19" s="65">
        <v>33.1</v>
      </c>
      <c r="U19" s="65">
        <v>3360</v>
      </c>
      <c r="AG19" s="68">
        <v>0.15</v>
      </c>
      <c r="AH19" s="68"/>
      <c r="AI19" s="68">
        <v>36.33</v>
      </c>
      <c r="AJ19" s="68">
        <v>0.32</v>
      </c>
      <c r="AK19" s="68">
        <v>0.48</v>
      </c>
      <c r="AL19" s="68"/>
      <c r="AM19" s="68"/>
      <c r="AN19" s="68">
        <v>0.84</v>
      </c>
    </row>
    <row r="20" spans="1:40" x14ac:dyDescent="0.25">
      <c r="A20" s="63" t="s">
        <v>7</v>
      </c>
      <c r="B20" s="63" t="s">
        <v>195</v>
      </c>
      <c r="C20" s="63" t="s">
        <v>212</v>
      </c>
      <c r="D20" s="63"/>
      <c r="E20" s="65">
        <f t="shared" si="0"/>
        <v>1186.9723616063504</v>
      </c>
      <c r="F20" s="65">
        <f t="shared" si="1"/>
        <v>1266.5201407046147</v>
      </c>
      <c r="G20" s="65">
        <f t="shared" si="2"/>
        <v>185819.7951769889</v>
      </c>
      <c r="H20" s="65">
        <f t="shared" si="3"/>
        <v>3901.7572614151936</v>
      </c>
      <c r="I20" s="65">
        <f t="shared" si="4"/>
        <v>3859.3850861457145</v>
      </c>
      <c r="J20" s="63"/>
      <c r="K20" s="65"/>
      <c r="L20" s="65">
        <f t="shared" si="6"/>
        <v>10882.35457865669</v>
      </c>
      <c r="M20" s="64"/>
      <c r="N20" s="65">
        <v>533</v>
      </c>
      <c r="O20" s="65">
        <v>850</v>
      </c>
      <c r="P20" s="65">
        <v>301000</v>
      </c>
      <c r="Q20" s="65">
        <v>1025</v>
      </c>
      <c r="R20" s="65">
        <v>1810</v>
      </c>
      <c r="S20" s="63">
        <v>88</v>
      </c>
      <c r="T20" s="65">
        <v>64.5</v>
      </c>
      <c r="U20" s="65">
        <v>5390</v>
      </c>
      <c r="AG20" s="68">
        <v>0.16</v>
      </c>
      <c r="AH20" s="68">
        <v>0.21</v>
      </c>
      <c r="AI20" s="68">
        <v>35.11</v>
      </c>
      <c r="AJ20" s="68">
        <v>0.47</v>
      </c>
      <c r="AK20" s="68">
        <v>0.54</v>
      </c>
      <c r="AL20" s="68"/>
      <c r="AM20" s="68"/>
      <c r="AN20" s="68">
        <v>1.4</v>
      </c>
    </row>
    <row r="21" spans="1:40" x14ac:dyDescent="0.25">
      <c r="A21" s="63" t="s">
        <v>7</v>
      </c>
      <c r="B21" s="63" t="s">
        <v>195</v>
      </c>
      <c r="C21" s="63" t="s">
        <v>213</v>
      </c>
      <c r="D21" s="63"/>
      <c r="E21" s="65">
        <f t="shared" si="0"/>
        <v>1928.8300876103199</v>
      </c>
      <c r="F21" s="65">
        <f t="shared" si="1"/>
        <v>2110.8669011743577</v>
      </c>
      <c r="G21" s="65">
        <f t="shared" si="2"/>
        <v>193229.29996900781</v>
      </c>
      <c r="H21" s="65">
        <f t="shared" si="3"/>
        <v>4399.8539330852172</v>
      </c>
      <c r="I21" s="65">
        <f t="shared" si="4"/>
        <v>6932.5991362247087</v>
      </c>
      <c r="J21" s="63"/>
      <c r="K21" s="65"/>
      <c r="L21" s="65">
        <f t="shared" si="6"/>
        <v>17644.96063825049</v>
      </c>
      <c r="M21" s="64"/>
      <c r="N21" s="65">
        <v>4000</v>
      </c>
      <c r="O21" s="65">
        <v>6610</v>
      </c>
      <c r="P21" s="65">
        <v>386000</v>
      </c>
      <c r="Q21" s="65">
        <v>3660</v>
      </c>
      <c r="R21" s="65">
        <v>6700</v>
      </c>
      <c r="S21" s="63">
        <v>129</v>
      </c>
      <c r="T21" s="65">
        <v>399</v>
      </c>
      <c r="U21" s="65">
        <v>20500</v>
      </c>
      <c r="AG21" s="68">
        <v>0.26</v>
      </c>
      <c r="AH21" s="68">
        <v>0.35</v>
      </c>
      <c r="AI21" s="68">
        <v>36.51</v>
      </c>
      <c r="AJ21" s="68">
        <v>0.53</v>
      </c>
      <c r="AK21" s="68">
        <v>0.97</v>
      </c>
      <c r="AL21" s="68"/>
      <c r="AM21" s="68"/>
      <c r="AN21" s="68">
        <v>2.27</v>
      </c>
    </row>
    <row r="22" spans="1:40" x14ac:dyDescent="0.35">
      <c r="A22" s="63" t="s">
        <v>6</v>
      </c>
      <c r="B22" s="55" t="s">
        <v>195</v>
      </c>
      <c r="C22" s="55" t="s">
        <v>238</v>
      </c>
      <c r="E22" s="65"/>
      <c r="F22" s="65"/>
      <c r="G22" s="65"/>
      <c r="H22" s="65"/>
      <c r="I22" s="65"/>
      <c r="J22" s="63"/>
      <c r="K22" s="65"/>
      <c r="L22" s="65"/>
      <c r="M22" s="64"/>
      <c r="N22" s="65">
        <v>1850</v>
      </c>
      <c r="O22" s="65">
        <v>3570</v>
      </c>
      <c r="P22" s="65">
        <v>317000</v>
      </c>
      <c r="S22" s="63">
        <v>66</v>
      </c>
      <c r="T22" s="65">
        <v>26.2</v>
      </c>
      <c r="AG22" s="64"/>
      <c r="AH22" s="64"/>
      <c r="AI22" s="64"/>
      <c r="AJ22" s="64"/>
      <c r="AK22" s="64"/>
      <c r="AL22" s="64"/>
      <c r="AM22" s="64"/>
      <c r="AN22" s="64"/>
    </row>
    <row r="23" spans="1:40" x14ac:dyDescent="0.35">
      <c r="A23" s="63" t="s">
        <v>6</v>
      </c>
      <c r="B23" s="55" t="s">
        <v>195</v>
      </c>
      <c r="C23" s="55" t="s">
        <v>239</v>
      </c>
      <c r="E23" s="65">
        <f t="shared" si="0"/>
        <v>517.81669275077036</v>
      </c>
      <c r="F23" s="65">
        <f t="shared" si="1"/>
        <v>317.23314000506065</v>
      </c>
      <c r="G23" s="65">
        <f t="shared" si="2"/>
        <v>187802.36695919625</v>
      </c>
      <c r="H23" s="65">
        <f t="shared" si="3"/>
        <v>2829.1890950857401</v>
      </c>
      <c r="I23" s="65">
        <f t="shared" si="4"/>
        <v>2110.5118813682029</v>
      </c>
      <c r="J23" s="63"/>
      <c r="K23" s="65"/>
      <c r="L23" s="65">
        <f t="shared" si="6"/>
        <v>3965.8409328790308</v>
      </c>
      <c r="M23" s="64"/>
      <c r="N23" s="65">
        <v>1770</v>
      </c>
      <c r="O23" s="65">
        <v>1310</v>
      </c>
      <c r="P23" s="65">
        <v>355000</v>
      </c>
      <c r="S23" s="63">
        <v>5.9</v>
      </c>
      <c r="T23" s="65">
        <v>31.7</v>
      </c>
      <c r="AG23" s="64">
        <v>6.9800000000000001E-2</v>
      </c>
      <c r="AH23" s="64">
        <v>5.2600000000000001E-2</v>
      </c>
      <c r="AI23" s="64">
        <v>35.4846</v>
      </c>
      <c r="AJ23" s="64">
        <v>0.34079999999999999</v>
      </c>
      <c r="AK23" s="64">
        <v>0.29530000000000001</v>
      </c>
      <c r="AM23" s="64">
        <v>-2.3999999999999998E-3</v>
      </c>
      <c r="AN23" s="64">
        <v>0.51019999999999999</v>
      </c>
    </row>
    <row r="24" spans="1:40" x14ac:dyDescent="0.35">
      <c r="A24" s="63" t="s">
        <v>6</v>
      </c>
      <c r="B24" s="55" t="s">
        <v>195</v>
      </c>
      <c r="C24" s="55" t="s">
        <v>240</v>
      </c>
      <c r="E24" s="65">
        <f t="shared" si="0"/>
        <v>626.12792074735</v>
      </c>
      <c r="F24" s="65">
        <f t="shared" si="1"/>
        <v>325.07350278085107</v>
      </c>
      <c r="G24" s="65">
        <f t="shared" si="2"/>
        <v>196832.43629929819</v>
      </c>
      <c r="H24" s="65">
        <f t="shared" si="3"/>
        <v>3023.4467970370497</v>
      </c>
      <c r="I24" s="65">
        <f t="shared" si="4"/>
        <v>2130.5235077408101</v>
      </c>
      <c r="J24" s="63">
        <f t="shared" si="7"/>
        <v>44.963128357372078</v>
      </c>
      <c r="K24" s="65">
        <f t="shared" si="5"/>
        <v>122.36433198237886</v>
      </c>
      <c r="L24" s="65">
        <f t="shared" si="6"/>
        <v>3614.4963421966863</v>
      </c>
      <c r="M24" s="64"/>
      <c r="N24" s="65">
        <v>2030</v>
      </c>
      <c r="O24" s="65">
        <v>4800</v>
      </c>
      <c r="P24" s="65">
        <v>376000</v>
      </c>
      <c r="S24" s="63">
        <v>20.2</v>
      </c>
      <c r="T24" s="65">
        <v>48.8</v>
      </c>
      <c r="AG24" s="64">
        <v>8.4400000000000003E-2</v>
      </c>
      <c r="AH24" s="64">
        <v>5.3900000000000003E-2</v>
      </c>
      <c r="AI24" s="64">
        <v>37.190800000000003</v>
      </c>
      <c r="AJ24" s="64">
        <v>0.36420000000000002</v>
      </c>
      <c r="AK24" s="64">
        <v>0.29809999999999998</v>
      </c>
      <c r="AL24" s="64">
        <v>7.4999999999999997E-3</v>
      </c>
      <c r="AM24" s="64">
        <v>1.5800000000000002E-2</v>
      </c>
      <c r="AN24" s="64">
        <v>0.46500000000000002</v>
      </c>
    </row>
    <row r="25" spans="1:40" x14ac:dyDescent="0.35">
      <c r="A25" s="63" t="s">
        <v>6</v>
      </c>
      <c r="B25" s="55" t="s">
        <v>195</v>
      </c>
      <c r="C25" s="55" t="s">
        <v>241</v>
      </c>
      <c r="E25" s="65">
        <f t="shared" si="0"/>
        <v>752.24373416802462</v>
      </c>
      <c r="F25" s="65">
        <f t="shared" si="1"/>
        <v>146.55447342439112</v>
      </c>
      <c r="G25" s="65">
        <f t="shared" si="2"/>
        <v>175844.4847255623</v>
      </c>
      <c r="H25" s="65">
        <f t="shared" si="3"/>
        <v>2952.0529407643467</v>
      </c>
      <c r="I25" s="65">
        <f t="shared" si="4"/>
        <v>903.38199053484891</v>
      </c>
      <c r="J25" s="63">
        <f t="shared" si="7"/>
        <v>-23.380826745833481</v>
      </c>
      <c r="K25" s="65">
        <f t="shared" si="5"/>
        <v>24.782649515418502</v>
      </c>
      <c r="L25" s="65">
        <f t="shared" si="6"/>
        <v>27305.382259932296</v>
      </c>
      <c r="M25" s="64"/>
      <c r="N25" s="65">
        <v>2540</v>
      </c>
      <c r="O25" s="65">
        <v>10900</v>
      </c>
      <c r="P25" s="65">
        <v>335000</v>
      </c>
      <c r="Q25" s="65">
        <v>3310</v>
      </c>
      <c r="R25" s="65">
        <v>2580</v>
      </c>
      <c r="S25" s="63">
        <v>6.5</v>
      </c>
      <c r="T25" s="65">
        <v>72</v>
      </c>
      <c r="U25" s="65">
        <v>40400</v>
      </c>
      <c r="AG25" s="64">
        <v>0.1014</v>
      </c>
      <c r="AH25" s="64">
        <v>2.4299999999999999E-2</v>
      </c>
      <c r="AI25" s="64">
        <v>33.225200000000001</v>
      </c>
      <c r="AJ25" s="64">
        <v>0.35560000000000003</v>
      </c>
      <c r="AK25" s="64">
        <v>0.12640000000000001</v>
      </c>
      <c r="AL25" s="64">
        <v>-3.8999999999999998E-3</v>
      </c>
      <c r="AM25" s="64">
        <v>3.2000000000000002E-3</v>
      </c>
      <c r="AN25" s="64">
        <v>3.5127999999999999</v>
      </c>
    </row>
    <row r="26" spans="1:40" x14ac:dyDescent="0.35">
      <c r="A26" s="63" t="s">
        <v>6</v>
      </c>
      <c r="B26" s="55" t="s">
        <v>195</v>
      </c>
      <c r="C26" s="55" t="s">
        <v>242</v>
      </c>
      <c r="E26" s="65">
        <f t="shared" si="0"/>
        <v>1443.6551348037237</v>
      </c>
      <c r="F26" s="65">
        <f t="shared" si="1"/>
        <v>3519.7197815010145</v>
      </c>
      <c r="G26" s="65">
        <f t="shared" si="2"/>
        <v>196388.92451246161</v>
      </c>
      <c r="H26" s="65">
        <f t="shared" si="3"/>
        <v>4216.3883256867593</v>
      </c>
      <c r="I26" s="65">
        <f t="shared" si="4"/>
        <v>2711.5753734883042</v>
      </c>
      <c r="J26" s="63">
        <f t="shared" si="7"/>
        <v>68.343955103205559</v>
      </c>
      <c r="K26" s="65">
        <f t="shared" si="5"/>
        <v>118.49204299559472</v>
      </c>
      <c r="L26" s="65">
        <f t="shared" si="6"/>
        <v>29881.391050908602</v>
      </c>
      <c r="M26" s="64"/>
      <c r="N26" s="65">
        <v>1761</v>
      </c>
      <c r="O26" s="65">
        <v>5460</v>
      </c>
      <c r="P26" s="65">
        <v>352000</v>
      </c>
      <c r="S26" s="63">
        <v>3.3</v>
      </c>
      <c r="T26" s="65">
        <v>23.9</v>
      </c>
      <c r="AG26" s="64">
        <v>0.1946</v>
      </c>
      <c r="AH26" s="64">
        <v>0.58360000000000001</v>
      </c>
      <c r="AI26" s="64">
        <v>37.106999999999999</v>
      </c>
      <c r="AJ26" s="64">
        <v>0.50790000000000002</v>
      </c>
      <c r="AK26" s="64">
        <v>0.37940000000000002</v>
      </c>
      <c r="AL26" s="64">
        <v>1.14E-2</v>
      </c>
      <c r="AM26" s="64">
        <v>1.5299999999999999E-2</v>
      </c>
      <c r="AN26" s="64">
        <v>3.8441999999999998</v>
      </c>
    </row>
    <row r="27" spans="1:40" x14ac:dyDescent="0.35">
      <c r="A27" s="63" t="s">
        <v>6</v>
      </c>
      <c r="B27" s="55" t="s">
        <v>195</v>
      </c>
      <c r="C27" s="55" t="s">
        <v>243</v>
      </c>
      <c r="E27" s="65">
        <f t="shared" si="0"/>
        <v>1319.0230368350569</v>
      </c>
      <c r="F27" s="65">
        <f t="shared" si="1"/>
        <v>6657.0711014750168</v>
      </c>
      <c r="G27" s="65">
        <f t="shared" si="2"/>
        <v>197341.04587823609</v>
      </c>
      <c r="H27" s="65">
        <f t="shared" si="3"/>
        <v>4060.3180352301511</v>
      </c>
      <c r="I27" s="65">
        <f t="shared" si="4"/>
        <v>3467.0142690542339</v>
      </c>
      <c r="J27" s="63">
        <f t="shared" si="7"/>
        <v>82.132647799466326</v>
      </c>
      <c r="K27" s="65">
        <f t="shared" si="5"/>
        <v>46.467467841409693</v>
      </c>
      <c r="L27" s="65">
        <f t="shared" si="6"/>
        <v>40829.039757037237</v>
      </c>
      <c r="M27" s="64"/>
      <c r="N27" s="65">
        <v>2460</v>
      </c>
      <c r="O27" s="65">
        <v>17600</v>
      </c>
      <c r="P27" s="65">
        <v>342000</v>
      </c>
      <c r="Q27" s="65">
        <v>3380</v>
      </c>
      <c r="R27" s="65">
        <v>3880</v>
      </c>
      <c r="S27" s="63">
        <v>3.4</v>
      </c>
      <c r="T27" s="65">
        <v>45.1</v>
      </c>
      <c r="U27" s="65">
        <v>52800</v>
      </c>
      <c r="AG27" s="64">
        <v>0.17780000000000001</v>
      </c>
      <c r="AH27" s="64">
        <v>1.1037999999999999</v>
      </c>
      <c r="AI27" s="64">
        <v>37.286900000000003</v>
      </c>
      <c r="AJ27" s="64">
        <v>0.48909999999999998</v>
      </c>
      <c r="AK27" s="64">
        <v>0.48509999999999998</v>
      </c>
      <c r="AL27" s="64">
        <v>1.37E-2</v>
      </c>
      <c r="AM27" s="64">
        <v>6.0000000000000001E-3</v>
      </c>
      <c r="AN27" s="64">
        <v>5.2526000000000002</v>
      </c>
    </row>
    <row r="28" spans="1:40" x14ac:dyDescent="0.35">
      <c r="A28" s="63" t="s">
        <v>6</v>
      </c>
      <c r="B28" s="55" t="s">
        <v>195</v>
      </c>
      <c r="C28" s="55" t="s">
        <v>244</v>
      </c>
      <c r="E28" s="65">
        <f t="shared" si="0"/>
        <v>311.58024492166703</v>
      </c>
      <c r="F28" s="65">
        <f t="shared" si="1"/>
        <v>4157.2015856556709</v>
      </c>
      <c r="G28" s="65">
        <f t="shared" si="2"/>
        <v>202258.84005876747</v>
      </c>
      <c r="H28" s="65">
        <f t="shared" si="3"/>
        <v>4339.252171365365</v>
      </c>
      <c r="I28" s="65">
        <f t="shared" si="4"/>
        <v>956.26986023388258</v>
      </c>
      <c r="J28" s="63"/>
      <c r="K28" s="65">
        <f t="shared" si="5"/>
        <v>99.130598061674007</v>
      </c>
      <c r="L28" s="65">
        <f t="shared" si="6"/>
        <v>12830.296048236238</v>
      </c>
      <c r="M28" s="64"/>
      <c r="N28" s="65">
        <v>1740</v>
      </c>
      <c r="O28" s="65">
        <v>13100</v>
      </c>
      <c r="P28" s="65">
        <v>265000</v>
      </c>
      <c r="S28" s="63" t="s">
        <v>44</v>
      </c>
      <c r="T28" s="65">
        <v>16.899999999999999</v>
      </c>
      <c r="AG28" s="64">
        <v>4.2000000000000003E-2</v>
      </c>
      <c r="AH28" s="64">
        <v>0.68930000000000002</v>
      </c>
      <c r="AI28" s="64">
        <v>38.216099999999997</v>
      </c>
      <c r="AJ28" s="64">
        <v>0.52270000000000005</v>
      </c>
      <c r="AK28" s="64">
        <v>0.1338</v>
      </c>
      <c r="AL28" s="64">
        <v>-1.6999999999999999E-3</v>
      </c>
      <c r="AM28" s="64">
        <v>1.2800000000000001E-2</v>
      </c>
      <c r="AN28" s="64">
        <v>1.6506000000000001</v>
      </c>
    </row>
    <row r="29" spans="1:40" x14ac:dyDescent="0.35">
      <c r="A29" s="63" t="s">
        <v>6</v>
      </c>
      <c r="B29" s="55" t="s">
        <v>195</v>
      </c>
      <c r="C29" s="55" t="s">
        <v>245</v>
      </c>
      <c r="E29" s="65">
        <f t="shared" si="0"/>
        <v>846.4596653705288</v>
      </c>
      <c r="F29" s="65">
        <f t="shared" si="1"/>
        <v>8483.8756282341983</v>
      </c>
      <c r="G29" s="65">
        <f t="shared" si="2"/>
        <v>194650.33713804861</v>
      </c>
      <c r="H29" s="65">
        <f t="shared" si="3"/>
        <v>2888.1305345666929</v>
      </c>
      <c r="I29" s="65">
        <f t="shared" si="4"/>
        <v>3509.1816246250851</v>
      </c>
      <c r="J29" s="63">
        <f t="shared" si="7"/>
        <v>43.764111601175486</v>
      </c>
      <c r="K29" s="65">
        <f t="shared" si="5"/>
        <v>48.79084123348018</v>
      </c>
      <c r="L29" s="65">
        <f t="shared" si="6"/>
        <v>32458.954463967573</v>
      </c>
      <c r="M29" s="64"/>
      <c r="N29" s="65">
        <v>2100</v>
      </c>
      <c r="O29" s="65">
        <v>9050</v>
      </c>
      <c r="P29" s="65">
        <v>361000</v>
      </c>
      <c r="S29" s="63" t="s">
        <v>44</v>
      </c>
      <c r="T29" s="65">
        <v>21.7</v>
      </c>
      <c r="AG29" s="64">
        <v>0.11409999999999999</v>
      </c>
      <c r="AH29" s="64">
        <v>1.4067000000000001</v>
      </c>
      <c r="AI29" s="64">
        <v>36.778500000000001</v>
      </c>
      <c r="AJ29" s="64">
        <v>0.34789999999999999</v>
      </c>
      <c r="AK29" s="64">
        <v>0.49099999999999999</v>
      </c>
      <c r="AL29" s="64">
        <v>7.3000000000000001E-3</v>
      </c>
      <c r="AM29" s="64">
        <v>6.3E-3</v>
      </c>
      <c r="AN29" s="64">
        <v>4.1757999999999997</v>
      </c>
    </row>
    <row r="30" spans="1:40" x14ac:dyDescent="0.35">
      <c r="A30" s="63" t="s">
        <v>6</v>
      </c>
      <c r="B30" s="55" t="s">
        <v>195</v>
      </c>
      <c r="C30" s="55" t="s">
        <v>246</v>
      </c>
      <c r="E30" s="65">
        <f t="shared" si="0"/>
        <v>812.33420997434621</v>
      </c>
      <c r="F30" s="65">
        <f t="shared" si="1"/>
        <v>3761.5648178927058</v>
      </c>
      <c r="G30" s="65">
        <f t="shared" si="2"/>
        <v>209847.76071682174</v>
      </c>
      <c r="H30" s="65">
        <f t="shared" si="3"/>
        <v>3463.4321903455711</v>
      </c>
      <c r="I30" s="65">
        <f t="shared" si="4"/>
        <v>2666.5492141499376</v>
      </c>
      <c r="J30" s="63">
        <f t="shared" si="7"/>
        <v>6.5945921590812375</v>
      </c>
      <c r="K30" s="65">
        <f t="shared" si="5"/>
        <v>20.135902731277529</v>
      </c>
      <c r="L30" s="65">
        <f t="shared" si="6"/>
        <v>16167.292348677178</v>
      </c>
      <c r="M30" s="64"/>
      <c r="N30" s="65">
        <v>1720</v>
      </c>
      <c r="O30" s="65">
        <v>11600</v>
      </c>
      <c r="P30" s="65">
        <v>359000</v>
      </c>
      <c r="S30" s="63" t="s">
        <v>44</v>
      </c>
      <c r="T30" s="65">
        <v>24.8</v>
      </c>
      <c r="AG30" s="64">
        <v>0.1095</v>
      </c>
      <c r="AH30" s="64">
        <v>0.62370000000000003</v>
      </c>
      <c r="AI30" s="64">
        <v>39.65</v>
      </c>
      <c r="AJ30" s="64">
        <v>0.41720000000000002</v>
      </c>
      <c r="AK30" s="64">
        <v>0.37309999999999999</v>
      </c>
      <c r="AL30" s="64">
        <v>1.1000000000000001E-3</v>
      </c>
      <c r="AM30" s="64">
        <v>2.5999999999999999E-3</v>
      </c>
      <c r="AN30" s="64">
        <v>2.0798999999999999</v>
      </c>
    </row>
    <row r="31" spans="1:40" x14ac:dyDescent="0.35">
      <c r="A31" s="63" t="s">
        <v>6</v>
      </c>
      <c r="B31" s="55" t="s">
        <v>195</v>
      </c>
      <c r="C31" s="55" t="s">
        <v>247</v>
      </c>
      <c r="E31" s="65">
        <f t="shared" si="0"/>
        <v>759.6623114280643</v>
      </c>
      <c r="F31" s="65">
        <f t="shared" si="1"/>
        <v>873.89889708618409</v>
      </c>
      <c r="G31" s="65">
        <f t="shared" si="2"/>
        <v>200623.45650110042</v>
      </c>
      <c r="H31" s="65">
        <f t="shared" si="3"/>
        <v>3459.2813847483212</v>
      </c>
      <c r="I31" s="65">
        <f t="shared" si="4"/>
        <v>2374.9512298633722</v>
      </c>
      <c r="J31" s="63">
        <f t="shared" si="7"/>
        <v>154.07365317126167</v>
      </c>
      <c r="K31" s="65">
        <f t="shared" si="5"/>
        <v>14.714698149779736</v>
      </c>
      <c r="L31" s="65">
        <f t="shared" si="6"/>
        <v>6295.442123752895</v>
      </c>
      <c r="M31" s="64"/>
      <c r="N31" s="65">
        <v>2410</v>
      </c>
      <c r="O31" s="65">
        <v>1800</v>
      </c>
      <c r="P31" s="65">
        <v>394000</v>
      </c>
      <c r="S31" s="63">
        <v>5.0999999999999996</v>
      </c>
      <c r="T31" s="65">
        <v>7.74</v>
      </c>
      <c r="AG31" s="64">
        <v>0.1024</v>
      </c>
      <c r="AH31" s="64">
        <v>0.1449</v>
      </c>
      <c r="AI31" s="64">
        <v>37.9071</v>
      </c>
      <c r="AJ31" s="64">
        <v>0.41670000000000001</v>
      </c>
      <c r="AK31" s="64">
        <v>0.33229999999999998</v>
      </c>
      <c r="AL31" s="64">
        <v>2.5700000000000001E-2</v>
      </c>
      <c r="AM31" s="64">
        <v>1.9E-3</v>
      </c>
      <c r="AN31" s="64">
        <v>0.80989999999999995</v>
      </c>
    </row>
    <row r="32" spans="1:40" x14ac:dyDescent="0.35">
      <c r="A32" s="63" t="s">
        <v>6</v>
      </c>
      <c r="B32" s="55" t="s">
        <v>195</v>
      </c>
      <c r="C32" s="55" t="s">
        <v>248</v>
      </c>
      <c r="E32" s="65">
        <f t="shared" si="0"/>
        <v>990.38006421529883</v>
      </c>
      <c r="F32" s="65">
        <f t="shared" si="1"/>
        <v>445.09136373333598</v>
      </c>
      <c r="G32" s="65">
        <f t="shared" si="2"/>
        <v>181760.97430198939</v>
      </c>
      <c r="H32" s="65">
        <f t="shared" si="3"/>
        <v>4094.3546411276034</v>
      </c>
      <c r="I32" s="65">
        <f t="shared" si="4"/>
        <v>2690.8490461738179</v>
      </c>
      <c r="J32" s="63">
        <f t="shared" si="7"/>
        <v>256.58958582606999</v>
      </c>
      <c r="K32" s="65">
        <f t="shared" si="5"/>
        <v>17.038071541850222</v>
      </c>
      <c r="L32" s="65">
        <f t="shared" si="6"/>
        <v>36495.53070160788</v>
      </c>
      <c r="M32" s="64"/>
      <c r="N32" s="65">
        <v>2440</v>
      </c>
      <c r="O32" s="65">
        <v>1350</v>
      </c>
      <c r="P32" s="65">
        <v>299000</v>
      </c>
      <c r="Q32" s="65">
        <v>3380</v>
      </c>
      <c r="R32" s="65">
        <v>2040</v>
      </c>
      <c r="S32" s="63">
        <v>5.0999999999999996</v>
      </c>
      <c r="T32" s="65">
        <v>9.74</v>
      </c>
      <c r="U32" s="65">
        <v>25200</v>
      </c>
      <c r="AG32" s="64">
        <v>0.13350000000000001</v>
      </c>
      <c r="AH32" s="64">
        <v>7.3800000000000004E-2</v>
      </c>
      <c r="AI32" s="64">
        <v>34.3431</v>
      </c>
      <c r="AJ32" s="64">
        <v>0.49320000000000003</v>
      </c>
      <c r="AK32" s="64">
        <v>0.3765</v>
      </c>
      <c r="AL32" s="64">
        <v>4.2799999999999998E-2</v>
      </c>
      <c r="AM32" s="64">
        <v>2.2000000000000001E-3</v>
      </c>
      <c r="AN32" s="64">
        <v>4.6951000000000001</v>
      </c>
    </row>
    <row r="33" spans="1:40" x14ac:dyDescent="0.35">
      <c r="A33" s="63" t="s">
        <v>6</v>
      </c>
      <c r="B33" s="55" t="s">
        <v>195</v>
      </c>
      <c r="C33" s="55" t="s">
        <v>249</v>
      </c>
      <c r="E33" s="65">
        <f t="shared" si="0"/>
        <v>798.23891318027074</v>
      </c>
      <c r="F33" s="65">
        <f t="shared" si="1"/>
        <v>2062.618514861801</v>
      </c>
      <c r="G33" s="65">
        <f t="shared" si="2"/>
        <v>195917.89170782614</v>
      </c>
      <c r="H33" s="65">
        <f t="shared" si="3"/>
        <v>3358.8318892948664</v>
      </c>
      <c r="I33" s="65">
        <f t="shared" si="4"/>
        <v>2885.2477023648607</v>
      </c>
      <c r="J33" s="63"/>
      <c r="K33" s="65">
        <f t="shared" si="5"/>
        <v>8.519035770925111</v>
      </c>
      <c r="L33" s="65">
        <f t="shared" si="6"/>
        <v>14355.380311330839</v>
      </c>
      <c r="M33" s="64"/>
      <c r="N33" s="65">
        <v>2220</v>
      </c>
      <c r="O33" s="65">
        <v>11190</v>
      </c>
      <c r="P33" s="65">
        <v>341000</v>
      </c>
      <c r="S33" s="63">
        <v>291</v>
      </c>
      <c r="T33" s="65">
        <v>28.3</v>
      </c>
      <c r="AG33" s="64">
        <v>0.1076</v>
      </c>
      <c r="AH33" s="64">
        <v>0.34200000000000003</v>
      </c>
      <c r="AI33" s="64">
        <v>37.018000000000001</v>
      </c>
      <c r="AJ33" s="64">
        <v>0.40460000000000002</v>
      </c>
      <c r="AK33" s="64">
        <v>0.4037</v>
      </c>
      <c r="AL33" s="64"/>
      <c r="AM33" s="64">
        <v>1.1000000000000001E-3</v>
      </c>
      <c r="AN33" s="64">
        <v>1.8468</v>
      </c>
    </row>
    <row r="34" spans="1:40" x14ac:dyDescent="0.35">
      <c r="A34" s="63" t="s">
        <v>6</v>
      </c>
      <c r="B34" s="55" t="s">
        <v>195</v>
      </c>
      <c r="C34" s="55" t="s">
        <v>250</v>
      </c>
      <c r="E34" s="65">
        <f t="shared" si="0"/>
        <v>767.0808886881041</v>
      </c>
      <c r="F34" s="65">
        <f t="shared" si="1"/>
        <v>1866.0063406381321</v>
      </c>
      <c r="G34" s="65">
        <f t="shared" si="2"/>
        <v>206184.28984751066</v>
      </c>
      <c r="H34" s="65">
        <f t="shared" si="3"/>
        <v>2656.5155822401316</v>
      </c>
      <c r="I34" s="65">
        <f t="shared" si="4"/>
        <v>2549.3382596818083</v>
      </c>
      <c r="J34" s="63">
        <f t="shared" si="7"/>
        <v>118.10315048536397</v>
      </c>
      <c r="K34" s="65">
        <f t="shared" si="5"/>
        <v>37.948432070484579</v>
      </c>
      <c r="L34" s="65">
        <f t="shared" si="6"/>
        <v>11334.749604712275</v>
      </c>
      <c r="M34" s="64"/>
      <c r="N34" s="65">
        <v>1447</v>
      </c>
      <c r="O34" s="65">
        <v>1130</v>
      </c>
      <c r="P34" s="65">
        <v>276000</v>
      </c>
      <c r="S34" s="63">
        <v>6.7</v>
      </c>
      <c r="T34" s="65">
        <v>9.1999999999999993</v>
      </c>
      <c r="AG34" s="64">
        <v>0.10340000000000001</v>
      </c>
      <c r="AH34" s="64">
        <v>0.30940000000000001</v>
      </c>
      <c r="AI34" s="64">
        <v>38.957799999999999</v>
      </c>
      <c r="AJ34" s="64">
        <v>0.32</v>
      </c>
      <c r="AK34" s="64">
        <v>0.35670000000000002</v>
      </c>
      <c r="AL34" s="64">
        <v>1.9699999999999999E-2</v>
      </c>
      <c r="AM34" s="64">
        <v>4.8999999999999998E-3</v>
      </c>
      <c r="AN34" s="64">
        <v>1.4581999999999999</v>
      </c>
    </row>
    <row r="35" spans="1:40" x14ac:dyDescent="0.35">
      <c r="A35" s="63" t="s">
        <v>6</v>
      </c>
      <c r="B35" s="55" t="s">
        <v>195</v>
      </c>
      <c r="C35" s="55" t="s">
        <v>251</v>
      </c>
      <c r="E35" s="65">
        <f t="shared" si="0"/>
        <v>1050.4705400216203</v>
      </c>
      <c r="F35" s="65">
        <f t="shared" si="1"/>
        <v>1054.2272409293651</v>
      </c>
      <c r="G35" s="65">
        <f t="shared" si="2"/>
        <v>194241.22662346071</v>
      </c>
      <c r="H35" s="65">
        <f t="shared" si="3"/>
        <v>2575.1597925340275</v>
      </c>
      <c r="I35" s="65">
        <f t="shared" si="4"/>
        <v>2437.1302118068311</v>
      </c>
      <c r="J35" s="63"/>
      <c r="K35" s="65">
        <f t="shared" si="5"/>
        <v>160.31276405286343</v>
      </c>
      <c r="L35" s="65">
        <f t="shared" si="6"/>
        <v>11973.699280687688</v>
      </c>
      <c r="M35" s="64"/>
      <c r="N35" s="65">
        <v>1389</v>
      </c>
      <c r="O35" s="65">
        <v>600</v>
      </c>
      <c r="P35" s="65">
        <v>358000</v>
      </c>
      <c r="S35" s="63" t="s">
        <v>44</v>
      </c>
      <c r="T35" s="65">
        <v>11.06</v>
      </c>
      <c r="AG35" s="64">
        <v>0.1416</v>
      </c>
      <c r="AH35" s="64">
        <v>0.17480000000000001</v>
      </c>
      <c r="AI35" s="64">
        <v>36.7012</v>
      </c>
      <c r="AJ35" s="64">
        <v>0.31019999999999998</v>
      </c>
      <c r="AK35" s="64">
        <v>0.34100000000000003</v>
      </c>
      <c r="AL35" s="64"/>
      <c r="AM35" s="64">
        <v>2.07E-2</v>
      </c>
      <c r="AN35" s="64">
        <v>1.5404</v>
      </c>
    </row>
    <row r="36" spans="1:40" x14ac:dyDescent="0.35">
      <c r="A36" s="63" t="s">
        <v>6</v>
      </c>
      <c r="B36" s="55" t="s">
        <v>195</v>
      </c>
      <c r="C36" s="55" t="s">
        <v>252</v>
      </c>
      <c r="E36" s="65">
        <f t="shared" si="0"/>
        <v>1138.0097516900887</v>
      </c>
      <c r="F36" s="65">
        <f t="shared" si="1"/>
        <v>10519.957530624091</v>
      </c>
      <c r="G36" s="65">
        <f t="shared" si="2"/>
        <v>213795.96827028322</v>
      </c>
      <c r="H36" s="65">
        <f t="shared" si="3"/>
        <v>3059.143725173401</v>
      </c>
      <c r="I36" s="65">
        <f t="shared" si="4"/>
        <v>4232.4589778064674</v>
      </c>
      <c r="J36" s="63"/>
      <c r="K36" s="65">
        <f t="shared" si="5"/>
        <v>4.6467467841409684</v>
      </c>
      <c r="L36" s="65">
        <f t="shared" si="6"/>
        <v>34263.093390900583</v>
      </c>
      <c r="M36" s="64"/>
      <c r="N36" s="65">
        <v>1712</v>
      </c>
      <c r="O36" s="65">
        <v>2730</v>
      </c>
      <c r="P36" s="65">
        <v>275000</v>
      </c>
      <c r="S36" s="63" t="s">
        <v>44</v>
      </c>
      <c r="T36" s="65">
        <v>11.1</v>
      </c>
      <c r="AG36" s="64">
        <v>0.15340000000000001</v>
      </c>
      <c r="AH36" s="64">
        <v>1.7443</v>
      </c>
      <c r="AI36" s="64">
        <v>40.396000000000001</v>
      </c>
      <c r="AJ36" s="64">
        <v>0.36849999999999999</v>
      </c>
      <c r="AK36" s="64">
        <v>0.59219999999999995</v>
      </c>
      <c r="AL36" s="64"/>
      <c r="AM36" s="64">
        <v>5.9999999999999995E-4</v>
      </c>
      <c r="AN36" s="64">
        <v>4.4078999999999997</v>
      </c>
    </row>
    <row r="37" spans="1:40" x14ac:dyDescent="0.35">
      <c r="A37" s="63" t="s">
        <v>6</v>
      </c>
      <c r="B37" s="55" t="s">
        <v>195</v>
      </c>
      <c r="C37" s="55" t="s">
        <v>253</v>
      </c>
      <c r="E37" s="65">
        <f t="shared" si="0"/>
        <v>652.83479888349279</v>
      </c>
      <c r="F37" s="65">
        <f t="shared" si="1"/>
        <v>2334.0156878699327</v>
      </c>
      <c r="G37" s="65">
        <f t="shared" si="2"/>
        <v>187554.14854866362</v>
      </c>
      <c r="H37" s="65">
        <f t="shared" si="3"/>
        <v>2747.0031442601862</v>
      </c>
      <c r="I37" s="65">
        <f t="shared" si="4"/>
        <v>3334.0798938647704</v>
      </c>
      <c r="J37" s="63"/>
      <c r="K37" s="65">
        <f t="shared" si="5"/>
        <v>23.233733920704847</v>
      </c>
      <c r="L37" s="65">
        <f t="shared" si="6"/>
        <v>14565.254292490647</v>
      </c>
      <c r="M37" s="64"/>
      <c r="N37" s="65">
        <v>1692</v>
      </c>
      <c r="O37" s="65">
        <v>27400</v>
      </c>
      <c r="P37" s="65">
        <v>306000</v>
      </c>
      <c r="S37" s="63">
        <v>19.2</v>
      </c>
      <c r="T37" s="65">
        <v>34.200000000000003</v>
      </c>
      <c r="AG37" s="64">
        <v>8.7999999999999995E-2</v>
      </c>
      <c r="AH37" s="64">
        <v>0.38700000000000001</v>
      </c>
      <c r="AI37" s="64">
        <v>35.4377</v>
      </c>
      <c r="AJ37" s="64">
        <v>0.33090000000000003</v>
      </c>
      <c r="AK37" s="64">
        <v>0.46650000000000003</v>
      </c>
      <c r="AL37" s="64"/>
      <c r="AM37" s="64">
        <v>3.0000000000000001E-3</v>
      </c>
      <c r="AN37" s="64">
        <v>1.8737999999999999</v>
      </c>
    </row>
    <row r="38" spans="1:40" x14ac:dyDescent="0.35">
      <c r="A38" s="63" t="s">
        <v>6</v>
      </c>
      <c r="B38" s="55" t="s">
        <v>195</v>
      </c>
      <c r="C38" s="55" t="s">
        <v>254</v>
      </c>
      <c r="E38" s="65">
        <f t="shared" si="0"/>
        <v>1456.2667161457912</v>
      </c>
      <c r="F38" s="65">
        <f t="shared" si="1"/>
        <v>5746.382809825509</v>
      </c>
      <c r="G38" s="65">
        <f t="shared" si="2"/>
        <v>198251.35646696982</v>
      </c>
      <c r="H38" s="65">
        <f t="shared" si="3"/>
        <v>4065.2990019468521</v>
      </c>
      <c r="I38" s="65">
        <f t="shared" si="4"/>
        <v>3559.9253914984824</v>
      </c>
      <c r="J38" s="63"/>
      <c r="K38" s="65">
        <f t="shared" si="5"/>
        <v>1.5489155947136564</v>
      </c>
      <c r="L38" s="65">
        <f t="shared" si="6"/>
        <v>27567.336080861394</v>
      </c>
      <c r="M38" s="64"/>
      <c r="N38" s="65">
        <v>1285</v>
      </c>
      <c r="O38" s="65">
        <v>368</v>
      </c>
      <c r="P38" s="65">
        <v>309000</v>
      </c>
      <c r="S38" s="63">
        <v>4.5999999999999996</v>
      </c>
      <c r="T38" s="65">
        <v>7.07</v>
      </c>
      <c r="AG38" s="64">
        <v>0.1963</v>
      </c>
      <c r="AH38" s="64">
        <v>0.95279999999999998</v>
      </c>
      <c r="AI38" s="64">
        <v>37.4589</v>
      </c>
      <c r="AJ38" s="64">
        <v>0.48970000000000002</v>
      </c>
      <c r="AK38" s="64">
        <v>0.49809999999999999</v>
      </c>
      <c r="AL38" s="64"/>
      <c r="AM38" s="64">
        <v>2.0000000000000001E-4</v>
      </c>
      <c r="AN38" s="64">
        <v>3.5465</v>
      </c>
    </row>
    <row r="39" spans="1:40" x14ac:dyDescent="0.35">
      <c r="A39" s="63" t="s">
        <v>5</v>
      </c>
      <c r="B39" s="63" t="s">
        <v>195</v>
      </c>
      <c r="C39" s="55" t="s">
        <v>268</v>
      </c>
      <c r="E39" s="65">
        <f t="shared" si="0"/>
        <v>986.67077558527888</v>
      </c>
      <c r="F39" s="65">
        <f t="shared" si="1"/>
        <v>19444.70278878928</v>
      </c>
      <c r="G39" s="65">
        <f t="shared" si="2"/>
        <v>180944.34102384045</v>
      </c>
      <c r="H39" s="65">
        <f t="shared" si="3"/>
        <v>15371.26328773696</v>
      </c>
      <c r="I39" s="65">
        <f t="shared" si="4"/>
        <v>2550.0529606236873</v>
      </c>
      <c r="J39" s="63"/>
      <c r="K39" s="65"/>
      <c r="L39" s="65">
        <f t="shared" si="6"/>
        <v>46972.12891668894</v>
      </c>
      <c r="M39" s="64"/>
      <c r="N39" s="65">
        <v>1831</v>
      </c>
      <c r="O39" s="65">
        <v>32800</v>
      </c>
      <c r="P39" s="65">
        <v>308000</v>
      </c>
      <c r="Q39" s="65">
        <v>15710</v>
      </c>
      <c r="R39" s="65">
        <v>3360</v>
      </c>
      <c r="S39" s="63">
        <v>1.92</v>
      </c>
      <c r="T39" s="65">
        <v>63.8</v>
      </c>
      <c r="U39" s="65">
        <v>59000</v>
      </c>
      <c r="AG39" s="64">
        <v>0.13300000000000001</v>
      </c>
      <c r="AH39" s="64">
        <v>3.2241</v>
      </c>
      <c r="AI39" s="64">
        <v>34.188800000000001</v>
      </c>
      <c r="AJ39" s="64">
        <v>1.8515999999999999</v>
      </c>
      <c r="AK39" s="64">
        <v>0.35680000000000001</v>
      </c>
      <c r="AL39" s="64"/>
      <c r="AM39" s="64"/>
      <c r="AN39" s="64">
        <v>6.0429000000000004</v>
      </c>
    </row>
    <row r="40" spans="1:40" x14ac:dyDescent="0.35">
      <c r="A40" s="63" t="s">
        <v>5</v>
      </c>
      <c r="B40" s="63" t="s">
        <v>195</v>
      </c>
      <c r="C40" s="55" t="s">
        <v>269</v>
      </c>
      <c r="E40" s="65">
        <f t="shared" si="0"/>
        <v>766.33903096209997</v>
      </c>
      <c r="F40" s="65">
        <f t="shared" si="1"/>
        <v>22005.485892328226</v>
      </c>
      <c r="G40" s="65">
        <f t="shared" si="2"/>
        <v>181599.55294759187</v>
      </c>
      <c r="H40" s="65">
        <f t="shared" si="3"/>
        <v>6398.8819087209167</v>
      </c>
      <c r="I40" s="65">
        <f t="shared" si="4"/>
        <v>3832.2264503543192</v>
      </c>
      <c r="J40" s="63">
        <f t="shared" si="7"/>
        <v>42.565094844978901</v>
      </c>
      <c r="K40" s="65">
        <f t="shared" si="5"/>
        <v>102.22842925110132</v>
      </c>
      <c r="L40" s="65">
        <f t="shared" si="6"/>
        <v>60716.542749532331</v>
      </c>
      <c r="M40" s="64"/>
      <c r="N40" s="65">
        <v>1924</v>
      </c>
      <c r="O40" s="65">
        <v>35500</v>
      </c>
      <c r="P40" s="65">
        <v>327000</v>
      </c>
      <c r="Q40" s="65">
        <v>5530</v>
      </c>
      <c r="R40" s="65">
        <v>5540</v>
      </c>
      <c r="S40" s="63">
        <v>141</v>
      </c>
      <c r="T40" s="65">
        <v>132.5</v>
      </c>
      <c r="U40" s="65">
        <v>73200</v>
      </c>
      <c r="AG40" s="64">
        <v>0.1033</v>
      </c>
      <c r="AH40" s="64">
        <v>3.6486999999999998</v>
      </c>
      <c r="AI40" s="64">
        <v>34.312600000000003</v>
      </c>
      <c r="AJ40" s="64">
        <v>0.77080000000000004</v>
      </c>
      <c r="AK40" s="64">
        <v>0.53620000000000001</v>
      </c>
      <c r="AL40" s="64">
        <v>7.1000000000000004E-3</v>
      </c>
      <c r="AM40" s="64">
        <v>1.32E-2</v>
      </c>
      <c r="AN40" s="64">
        <v>7.8110999999999997</v>
      </c>
    </row>
    <row r="41" spans="1:40" x14ac:dyDescent="0.35">
      <c r="A41" s="63" t="s">
        <v>270</v>
      </c>
      <c r="B41" s="63" t="s">
        <v>195</v>
      </c>
      <c r="C41" s="55" t="s">
        <v>275</v>
      </c>
      <c r="E41" s="65">
        <f t="shared" si="0"/>
        <v>938.45002339502093</v>
      </c>
      <c r="F41" s="65">
        <f t="shared" si="1"/>
        <v>14315.296218935588</v>
      </c>
      <c r="G41" s="65">
        <f t="shared" si="2"/>
        <v>180740.57964205995</v>
      </c>
      <c r="H41" s="65">
        <f t="shared" si="3"/>
        <v>23425.486468641262</v>
      </c>
      <c r="I41" s="65">
        <f t="shared" si="4"/>
        <v>3555.6371858472089</v>
      </c>
      <c r="J41" s="63">
        <f t="shared" si="7"/>
        <v>59.95083780982943</v>
      </c>
      <c r="K41" s="65">
        <f t="shared" si="5"/>
        <v>268.7368556828194</v>
      </c>
      <c r="L41" s="65">
        <f t="shared" si="6"/>
        <v>21610.801571129519</v>
      </c>
      <c r="M41" s="64"/>
      <c r="N41" s="65">
        <v>1800</v>
      </c>
      <c r="O41" s="65">
        <v>23420</v>
      </c>
      <c r="P41" s="65">
        <v>313000</v>
      </c>
      <c r="Q41" s="65">
        <v>27700</v>
      </c>
      <c r="R41" s="65">
        <v>3320</v>
      </c>
      <c r="S41" s="63">
        <v>3.7</v>
      </c>
      <c r="T41" s="65">
        <v>285</v>
      </c>
      <c r="U41" s="65">
        <v>31600</v>
      </c>
      <c r="AG41" s="64">
        <v>0.1265</v>
      </c>
      <c r="AH41" s="64">
        <v>2.3736000000000002</v>
      </c>
      <c r="AI41" s="64">
        <v>34.150300000000001</v>
      </c>
      <c r="AJ41" s="64">
        <v>2.8218000000000001</v>
      </c>
      <c r="AK41" s="64">
        <v>0.4975</v>
      </c>
      <c r="AL41" s="64">
        <v>0.01</v>
      </c>
      <c r="AM41" s="64">
        <v>3.4700000000000002E-2</v>
      </c>
      <c r="AN41" s="64">
        <v>2.7801999999999998</v>
      </c>
    </row>
    <row r="42" spans="1:40" x14ac:dyDescent="0.35">
      <c r="A42" s="63" t="s">
        <v>270</v>
      </c>
      <c r="B42" s="63" t="s">
        <v>195</v>
      </c>
      <c r="C42" s="55" t="s">
        <v>276</v>
      </c>
      <c r="E42" s="65">
        <f t="shared" si="0"/>
        <v>1945.8928153084107</v>
      </c>
      <c r="F42" s="65">
        <f t="shared" si="1"/>
        <v>696.58607738753824</v>
      </c>
      <c r="G42" s="65">
        <f t="shared" si="2"/>
        <v>193062.58611118738</v>
      </c>
      <c r="H42" s="65">
        <f t="shared" si="3"/>
        <v>3154.6122539101561</v>
      </c>
      <c r="I42" s="65">
        <f t="shared" si="4"/>
        <v>1370.7964065236074</v>
      </c>
      <c r="J42" s="63">
        <f t="shared" si="7"/>
        <v>90.525765092842448</v>
      </c>
      <c r="K42" s="65"/>
      <c r="L42" s="65">
        <f t="shared" si="6"/>
        <v>14535.716472920009</v>
      </c>
      <c r="M42" s="64"/>
      <c r="N42" s="65">
        <v>5180</v>
      </c>
      <c r="O42" s="65">
        <v>9540</v>
      </c>
      <c r="P42" s="65">
        <v>341000</v>
      </c>
      <c r="Q42" s="65">
        <v>4120</v>
      </c>
      <c r="R42" s="65">
        <v>3400</v>
      </c>
      <c r="S42" s="63">
        <v>7.4</v>
      </c>
      <c r="T42" s="65">
        <v>317</v>
      </c>
      <c r="U42" s="65">
        <v>16800</v>
      </c>
      <c r="AG42" s="64">
        <v>0.26229999999999998</v>
      </c>
      <c r="AH42" s="64">
        <v>0.11550000000000001</v>
      </c>
      <c r="AI42" s="64">
        <v>36.478499999999997</v>
      </c>
      <c r="AJ42" s="64">
        <v>0.38</v>
      </c>
      <c r="AK42" s="64">
        <v>0.1918</v>
      </c>
      <c r="AL42" s="64">
        <v>1.5100000000000001E-2</v>
      </c>
      <c r="AM42" s="64"/>
      <c r="AN42" s="64">
        <v>1.87</v>
      </c>
    </row>
    <row r="43" spans="1:40" x14ac:dyDescent="0.35">
      <c r="A43" s="63" t="s">
        <v>270</v>
      </c>
      <c r="B43" s="63" t="s">
        <v>195</v>
      </c>
      <c r="C43" s="55" t="s">
        <v>277</v>
      </c>
      <c r="E43" s="65">
        <f t="shared" si="0"/>
        <v>727.02057148388974</v>
      </c>
      <c r="F43" s="65">
        <f t="shared" si="1"/>
        <v>22646.586325456326</v>
      </c>
      <c r="G43" s="65">
        <f t="shared" si="2"/>
        <v>135954.35717704383</v>
      </c>
      <c r="H43" s="65">
        <f t="shared" si="3"/>
        <v>6618.8746053751784</v>
      </c>
      <c r="I43" s="65">
        <f t="shared" si="4"/>
        <v>8965.9233158699972</v>
      </c>
      <c r="J43" s="63">
        <f t="shared" si="7"/>
        <v>50.958212138355023</v>
      </c>
      <c r="K43" s="65">
        <f t="shared" si="5"/>
        <v>271.06022907488989</v>
      </c>
      <c r="L43" s="65">
        <f t="shared" si="6"/>
        <v>34029.12276745947</v>
      </c>
      <c r="M43" s="64"/>
      <c r="N43" s="65">
        <v>2016</v>
      </c>
      <c r="O43" s="65">
        <v>43200</v>
      </c>
      <c r="P43" s="65">
        <v>245000</v>
      </c>
      <c r="Q43" s="65">
        <v>6960</v>
      </c>
      <c r="R43" s="65">
        <v>9640</v>
      </c>
      <c r="S43" s="63">
        <v>7.4</v>
      </c>
      <c r="T43" s="65">
        <v>210</v>
      </c>
      <c r="U43" s="65">
        <v>35200</v>
      </c>
      <c r="AG43" s="64">
        <v>9.8000000000000004E-2</v>
      </c>
      <c r="AH43" s="64">
        <v>3.7549999999999999</v>
      </c>
      <c r="AI43" s="64">
        <v>25.688099999999999</v>
      </c>
      <c r="AJ43" s="64">
        <v>0.79730000000000001</v>
      </c>
      <c r="AK43" s="64">
        <v>1.2544999999999999</v>
      </c>
      <c r="AL43" s="64">
        <v>8.5000000000000006E-3</v>
      </c>
      <c r="AM43" s="64">
        <v>3.5000000000000003E-2</v>
      </c>
      <c r="AN43" s="64">
        <v>4.3777999999999997</v>
      </c>
    </row>
    <row r="44" spans="1:40" x14ac:dyDescent="0.35">
      <c r="A44" s="63" t="s">
        <v>270</v>
      </c>
      <c r="B44" s="63" t="s">
        <v>195</v>
      </c>
      <c r="C44" s="55" t="s">
        <v>278</v>
      </c>
      <c r="E44" s="65">
        <f t="shared" si="0"/>
        <v>3547.56364575098</v>
      </c>
      <c r="F44" s="65">
        <f t="shared" si="1"/>
        <v>6999.0315394652634</v>
      </c>
      <c r="G44" s="65">
        <f t="shared" si="2"/>
        <v>210375.4233080819</v>
      </c>
      <c r="H44" s="65">
        <f t="shared" si="3"/>
        <v>6811.4719850875881</v>
      </c>
      <c r="I44" s="65">
        <f t="shared" si="4"/>
        <v>3532.0520547652077</v>
      </c>
      <c r="J44" s="63"/>
      <c r="K44" s="65"/>
      <c r="L44" s="65">
        <f t="shared" si="6"/>
        <v>17728.13291967308</v>
      </c>
      <c r="M44" s="64"/>
      <c r="N44" s="65">
        <v>6890</v>
      </c>
      <c r="O44" s="65">
        <v>8000</v>
      </c>
      <c r="P44" s="65">
        <v>332000</v>
      </c>
      <c r="Q44" s="65">
        <v>4810</v>
      </c>
      <c r="R44" s="65">
        <v>2400</v>
      </c>
      <c r="S44" s="63">
        <v>10.199999999999999</v>
      </c>
      <c r="T44" s="65">
        <v>9.9499999999999993</v>
      </c>
      <c r="U44" s="65">
        <v>17200</v>
      </c>
      <c r="AG44" s="64">
        <v>0.47820000000000001</v>
      </c>
      <c r="AH44" s="64">
        <v>1.1605000000000001</v>
      </c>
      <c r="AI44" s="64">
        <v>39.749699999999997</v>
      </c>
      <c r="AJ44" s="64">
        <v>0.82050000000000001</v>
      </c>
      <c r="AK44" s="64">
        <v>0.49419999999999997</v>
      </c>
      <c r="AL44" s="64"/>
      <c r="AM44" s="64"/>
      <c r="AN44" s="64">
        <v>2.2806999999999999</v>
      </c>
    </row>
    <row r="45" spans="1:40" x14ac:dyDescent="0.35">
      <c r="A45" s="63" t="s">
        <v>270</v>
      </c>
      <c r="B45" s="63" t="s">
        <v>195</v>
      </c>
      <c r="C45" s="55" t="s">
        <v>279</v>
      </c>
      <c r="E45" s="65">
        <f t="shared" si="0"/>
        <v>1563.0942286903626</v>
      </c>
      <c r="F45" s="65">
        <f t="shared" si="1"/>
        <v>817.20704316893</v>
      </c>
      <c r="G45" s="65">
        <f t="shared" si="2"/>
        <v>185279.43057751382</v>
      </c>
      <c r="H45" s="65">
        <f t="shared" si="3"/>
        <v>2992.730835617398</v>
      </c>
      <c r="I45" s="65">
        <f t="shared" si="4"/>
        <v>856.21172837084566</v>
      </c>
      <c r="J45" s="63"/>
      <c r="K45" s="65"/>
      <c r="L45" s="65">
        <f t="shared" si="6"/>
        <v>29686.285979534121</v>
      </c>
      <c r="M45" s="64"/>
      <c r="N45" s="65">
        <v>6690</v>
      </c>
      <c r="O45" s="65">
        <v>6340</v>
      </c>
      <c r="P45" s="65">
        <v>334000</v>
      </c>
      <c r="Q45" s="65">
        <v>5520</v>
      </c>
      <c r="R45" s="65">
        <v>3070</v>
      </c>
      <c r="S45" s="63">
        <v>9</v>
      </c>
      <c r="T45" s="65">
        <v>35.200000000000003</v>
      </c>
      <c r="U45" s="65">
        <v>36600</v>
      </c>
      <c r="AG45" s="64">
        <v>0.2107</v>
      </c>
      <c r="AH45" s="64">
        <v>0.13550000000000001</v>
      </c>
      <c r="AI45" s="64">
        <v>35.007899999999999</v>
      </c>
      <c r="AJ45" s="64">
        <v>0.36049999999999999</v>
      </c>
      <c r="AK45" s="64">
        <v>0.1198</v>
      </c>
      <c r="AL45" s="64"/>
      <c r="AM45" s="64"/>
      <c r="AN45" s="64">
        <v>3.8191000000000002</v>
      </c>
    </row>
    <row r="46" spans="1:40" x14ac:dyDescent="0.35">
      <c r="A46" s="63" t="s">
        <v>270</v>
      </c>
      <c r="B46" s="63" t="s">
        <v>195</v>
      </c>
      <c r="C46" s="55" t="s">
        <v>280</v>
      </c>
      <c r="E46" s="65">
        <f t="shared" si="0"/>
        <v>3598.7518288452534</v>
      </c>
      <c r="F46" s="65">
        <f t="shared" si="1"/>
        <v>6385.6739284668865</v>
      </c>
      <c r="G46" s="65">
        <f t="shared" si="2"/>
        <v>207189.86549785605</v>
      </c>
      <c r="H46" s="65">
        <f t="shared" si="3"/>
        <v>6783.246507026287</v>
      </c>
      <c r="I46" s="65">
        <f t="shared" si="4"/>
        <v>3634.254289453881</v>
      </c>
      <c r="J46" s="63">
        <f t="shared" si="7"/>
        <v>54.555262406944784</v>
      </c>
      <c r="K46" s="65"/>
      <c r="L46" s="65">
        <f t="shared" si="6"/>
        <v>27990.970598387674</v>
      </c>
      <c r="M46" s="64"/>
      <c r="N46" s="65">
        <v>6970</v>
      </c>
      <c r="O46" s="65">
        <v>11080</v>
      </c>
      <c r="P46" s="65">
        <v>331000</v>
      </c>
      <c r="Q46" s="65">
        <v>5870</v>
      </c>
      <c r="R46" s="65">
        <v>3990</v>
      </c>
      <c r="S46" s="63">
        <v>7.6</v>
      </c>
      <c r="T46" s="65">
        <v>126</v>
      </c>
      <c r="U46" s="65">
        <v>36100</v>
      </c>
      <c r="AG46" s="64">
        <v>0.48509999999999998</v>
      </c>
      <c r="AH46" s="64">
        <v>1.0588</v>
      </c>
      <c r="AI46" s="64">
        <v>39.147799999999997</v>
      </c>
      <c r="AJ46" s="64">
        <v>0.81710000000000005</v>
      </c>
      <c r="AK46" s="64">
        <v>0.50849999999999995</v>
      </c>
      <c r="AL46" s="64">
        <v>9.1000000000000004E-3</v>
      </c>
      <c r="AM46" s="64">
        <v>-2.5000000000000001E-3</v>
      </c>
      <c r="AN46" s="64">
        <v>3.601</v>
      </c>
    </row>
    <row r="47" spans="1:40" x14ac:dyDescent="0.35">
      <c r="A47" s="63" t="s">
        <v>270</v>
      </c>
      <c r="B47" s="63" t="s">
        <v>195</v>
      </c>
      <c r="C47" s="55" t="s">
        <v>281</v>
      </c>
      <c r="E47" s="65">
        <f t="shared" si="0"/>
        <v>2167.7082753835975</v>
      </c>
      <c r="F47" s="65">
        <f t="shared" si="1"/>
        <v>13649.468487822305</v>
      </c>
      <c r="G47" s="65">
        <f t="shared" si="2"/>
        <v>180311.35761446515</v>
      </c>
      <c r="H47" s="65">
        <f t="shared" si="3"/>
        <v>11630.557283495076</v>
      </c>
      <c r="I47" s="65">
        <f t="shared" si="4"/>
        <v>6027.0730428642246</v>
      </c>
      <c r="J47" s="63">
        <f t="shared" si="7"/>
        <v>83.931172933761204</v>
      </c>
      <c r="K47" s="65">
        <f t="shared" si="5"/>
        <v>377.16094731277531</v>
      </c>
      <c r="L47" s="65">
        <f t="shared" si="6"/>
        <v>32065.63507705327</v>
      </c>
      <c r="M47" s="64"/>
      <c r="N47" s="65">
        <v>12930</v>
      </c>
      <c r="O47" s="65">
        <v>15000</v>
      </c>
      <c r="P47" s="65">
        <v>345000</v>
      </c>
      <c r="Q47" s="65">
        <v>11240</v>
      </c>
      <c r="R47" s="65">
        <v>4780</v>
      </c>
      <c r="S47" s="63">
        <v>2.16</v>
      </c>
      <c r="T47" s="65">
        <v>93.7</v>
      </c>
      <c r="U47" s="65">
        <v>45200</v>
      </c>
      <c r="AG47" s="64">
        <v>0.29220000000000002</v>
      </c>
      <c r="AH47" s="64">
        <v>2.2631999999999999</v>
      </c>
      <c r="AI47" s="64">
        <v>34.069200000000002</v>
      </c>
      <c r="AJ47" s="64">
        <v>1.401</v>
      </c>
      <c r="AK47" s="64">
        <v>0.84330000000000005</v>
      </c>
      <c r="AL47" s="64">
        <v>1.4E-2</v>
      </c>
      <c r="AM47" s="64">
        <v>4.87E-2</v>
      </c>
      <c r="AN47" s="64">
        <v>4.1252000000000004</v>
      </c>
    </row>
    <row r="48" spans="1:40" x14ac:dyDescent="0.35">
      <c r="A48" s="63" t="s">
        <v>270</v>
      </c>
      <c r="B48" s="63" t="s">
        <v>195</v>
      </c>
      <c r="C48" s="55" t="s">
        <v>282</v>
      </c>
      <c r="E48" s="65">
        <f t="shared" si="0"/>
        <v>2391.7493086367963</v>
      </c>
      <c r="F48" s="65">
        <f t="shared" si="1"/>
        <v>2953.40434715738</v>
      </c>
      <c r="G48" s="65">
        <f t="shared" si="2"/>
        <v>196179.87062725823</v>
      </c>
      <c r="H48" s="65">
        <f t="shared" si="3"/>
        <v>5252.4294027604101</v>
      </c>
      <c r="I48" s="65">
        <f t="shared" si="4"/>
        <v>2908.8328334468629</v>
      </c>
      <c r="J48" s="63">
        <f t="shared" si="7"/>
        <v>226.01465854305698</v>
      </c>
      <c r="K48" s="65"/>
      <c r="L48" s="65">
        <f t="shared" si="6"/>
        <v>12930.569172568144</v>
      </c>
      <c r="M48" s="64"/>
      <c r="N48" s="65">
        <v>3880</v>
      </c>
      <c r="O48" s="65">
        <v>8820</v>
      </c>
      <c r="P48" s="65">
        <v>304000</v>
      </c>
      <c r="Q48" s="65">
        <v>6160</v>
      </c>
      <c r="R48" s="65">
        <v>4800</v>
      </c>
      <c r="S48" s="63">
        <v>7.9</v>
      </c>
      <c r="T48" s="65">
        <v>92.5</v>
      </c>
      <c r="U48" s="65">
        <v>16200</v>
      </c>
      <c r="AG48" s="64">
        <v>0.32240000000000002</v>
      </c>
      <c r="AH48" s="64">
        <v>0.48970000000000002</v>
      </c>
      <c r="AI48" s="64">
        <v>37.067500000000003</v>
      </c>
      <c r="AJ48" s="64">
        <v>0.63270000000000004</v>
      </c>
      <c r="AK48" s="64">
        <v>0.40699999999999997</v>
      </c>
      <c r="AL48" s="64">
        <v>3.7699999999999997E-2</v>
      </c>
      <c r="AM48" s="64">
        <v>-4.0000000000000002E-4</v>
      </c>
      <c r="AN48" s="64">
        <v>1.6635</v>
      </c>
    </row>
    <row r="49" spans="1:40" x14ac:dyDescent="0.35">
      <c r="A49" s="63" t="s">
        <v>270</v>
      </c>
      <c r="B49" s="63" t="s">
        <v>195</v>
      </c>
      <c r="C49" s="55" t="s">
        <v>283</v>
      </c>
      <c r="E49" s="65">
        <f t="shared" si="0"/>
        <v>2709.2644153664951</v>
      </c>
      <c r="F49" s="65">
        <f t="shared" si="1"/>
        <v>4335.720615012131</v>
      </c>
      <c r="G49" s="65">
        <f t="shared" si="2"/>
        <v>193034.00659270395</v>
      </c>
      <c r="H49" s="65">
        <f t="shared" si="3"/>
        <v>4408.9857053991682</v>
      </c>
      <c r="I49" s="65">
        <f t="shared" si="4"/>
        <v>4368.2521567634449</v>
      </c>
      <c r="J49" s="63">
        <f t="shared" si="7"/>
        <v>91.724781849039019</v>
      </c>
      <c r="K49" s="65">
        <f t="shared" si="5"/>
        <v>75.12240634361234</v>
      </c>
      <c r="L49" s="65">
        <f t="shared" si="6"/>
        <v>16430.023480647604</v>
      </c>
      <c r="M49" s="64"/>
      <c r="N49" s="65">
        <v>4710</v>
      </c>
      <c r="O49" s="65">
        <v>7200</v>
      </c>
      <c r="P49" s="65">
        <v>302000</v>
      </c>
      <c r="Q49" s="65">
        <v>4170</v>
      </c>
      <c r="R49" s="65">
        <v>4200</v>
      </c>
      <c r="S49" s="63">
        <v>11.6</v>
      </c>
      <c r="T49" s="65">
        <v>19</v>
      </c>
      <c r="U49" s="65">
        <v>35200</v>
      </c>
      <c r="AG49" s="64">
        <v>0.36520000000000002</v>
      </c>
      <c r="AH49" s="64">
        <v>0.71889999999999998</v>
      </c>
      <c r="AI49" s="64">
        <v>36.473100000000002</v>
      </c>
      <c r="AJ49" s="64">
        <v>0.53110000000000002</v>
      </c>
      <c r="AK49" s="64">
        <v>0.61119999999999997</v>
      </c>
      <c r="AL49" s="64">
        <v>1.5299999999999999E-2</v>
      </c>
      <c r="AM49" s="64">
        <v>9.7000000000000003E-3</v>
      </c>
      <c r="AN49" s="64">
        <v>2.1137000000000001</v>
      </c>
    </row>
    <row r="50" spans="1:40" x14ac:dyDescent="0.35">
      <c r="A50" s="63" t="s">
        <v>270</v>
      </c>
      <c r="B50" s="63" t="s">
        <v>195</v>
      </c>
      <c r="C50" s="55" t="s">
        <v>284</v>
      </c>
      <c r="E50" s="65">
        <f t="shared" si="0"/>
        <v>2609.1136223559593</v>
      </c>
      <c r="F50" s="65">
        <f t="shared" si="1"/>
        <v>16365.85263721925</v>
      </c>
      <c r="G50" s="65">
        <f t="shared" si="2"/>
        <v>206827.8582637317</v>
      </c>
      <c r="H50" s="65">
        <f t="shared" si="3"/>
        <v>3016.8055080814493</v>
      </c>
      <c r="I50" s="65">
        <f t="shared" si="4"/>
        <v>4003.0399754633613</v>
      </c>
      <c r="J50" s="63"/>
      <c r="K50" s="65">
        <f t="shared" si="5"/>
        <v>1519.4861984140971</v>
      </c>
      <c r="L50" s="65">
        <f t="shared" si="6"/>
        <v>40355.657332865667</v>
      </c>
      <c r="M50" s="64"/>
      <c r="N50" s="65">
        <v>4750</v>
      </c>
      <c r="O50" s="65">
        <v>24910</v>
      </c>
      <c r="P50" s="65">
        <v>359000</v>
      </c>
      <c r="S50" s="63">
        <v>5.7</v>
      </c>
      <c r="T50" s="65">
        <v>1392</v>
      </c>
      <c r="AG50" s="64">
        <v>0.35170000000000001</v>
      </c>
      <c r="AH50" s="64">
        <v>2.7136</v>
      </c>
      <c r="AI50" s="64">
        <v>39.0794</v>
      </c>
      <c r="AJ50" s="64">
        <v>0.3634</v>
      </c>
      <c r="AK50" s="64">
        <v>0.56010000000000004</v>
      </c>
      <c r="AL50" s="64"/>
      <c r="AM50" s="64">
        <v>0.19620000000000001</v>
      </c>
      <c r="AN50" s="64">
        <v>5.1917</v>
      </c>
    </row>
    <row r="51" spans="1:40" x14ac:dyDescent="0.35">
      <c r="A51" s="63" t="s">
        <v>270</v>
      </c>
      <c r="B51" s="63" t="s">
        <v>195</v>
      </c>
      <c r="C51" s="55" t="s">
        <v>285</v>
      </c>
      <c r="E51" s="65">
        <f t="shared" si="0"/>
        <v>2334.6262637344903</v>
      </c>
      <c r="F51" s="65">
        <f t="shared" si="1"/>
        <v>16062.490908279047</v>
      </c>
      <c r="G51" s="65">
        <f t="shared" si="2"/>
        <v>205110.97015335245</v>
      </c>
      <c r="H51" s="65">
        <f t="shared" si="3"/>
        <v>2917.1861737474442</v>
      </c>
      <c r="I51" s="65">
        <f t="shared" si="4"/>
        <v>4605.5328694672189</v>
      </c>
      <c r="J51" s="63">
        <f t="shared" si="7"/>
        <v>34.171977551602779</v>
      </c>
      <c r="K51" s="65">
        <f t="shared" si="5"/>
        <v>1342.1353628193833</v>
      </c>
      <c r="L51" s="65">
        <f t="shared" si="6"/>
        <v>40127.127886713883</v>
      </c>
      <c r="M51" s="64"/>
      <c r="N51" s="65">
        <v>5010</v>
      </c>
      <c r="O51" s="65">
        <v>24900</v>
      </c>
      <c r="P51" s="65">
        <v>361000</v>
      </c>
      <c r="S51" s="63">
        <v>3</v>
      </c>
      <c r="T51" s="65">
        <v>1028</v>
      </c>
      <c r="AG51" s="64">
        <v>0.31469999999999998</v>
      </c>
      <c r="AH51" s="64">
        <v>2.6633</v>
      </c>
      <c r="AI51" s="64">
        <v>38.755000000000003</v>
      </c>
      <c r="AJ51" s="64">
        <v>0.35139999999999999</v>
      </c>
      <c r="AK51" s="64">
        <v>0.64439999999999997</v>
      </c>
      <c r="AL51" s="64">
        <v>5.7000000000000002E-3</v>
      </c>
      <c r="AM51" s="64">
        <v>0.17330000000000001</v>
      </c>
      <c r="AN51" s="64">
        <v>5.1623000000000001</v>
      </c>
    </row>
    <row r="52" spans="1:40" x14ac:dyDescent="0.35">
      <c r="A52" s="63" t="s">
        <v>270</v>
      </c>
      <c r="B52" s="63" t="s">
        <v>195</v>
      </c>
      <c r="C52" s="55" t="s">
        <v>286</v>
      </c>
      <c r="E52" s="65">
        <f t="shared" si="0"/>
        <v>2406.5864631568761</v>
      </c>
      <c r="F52" s="65">
        <f t="shared" si="1"/>
        <v>4264.5542452011096</v>
      </c>
      <c r="G52" s="65">
        <f t="shared" si="2"/>
        <v>180510.88499350738</v>
      </c>
      <c r="H52" s="65">
        <f t="shared" si="3"/>
        <v>4445.5127946549701</v>
      </c>
      <c r="I52" s="65">
        <f t="shared" si="4"/>
        <v>3684.2833553853993</v>
      </c>
      <c r="J52" s="63"/>
      <c r="K52" s="65">
        <f t="shared" si="5"/>
        <v>78.220237533039636</v>
      </c>
      <c r="L52" s="65">
        <f t="shared" si="6"/>
        <v>14787.565250311776</v>
      </c>
      <c r="M52" s="64"/>
      <c r="N52" s="65">
        <v>4570</v>
      </c>
      <c r="O52" s="65">
        <v>9740</v>
      </c>
      <c r="P52" s="65">
        <v>297000</v>
      </c>
      <c r="Q52" s="65">
        <v>6360</v>
      </c>
      <c r="R52" s="65">
        <v>5060</v>
      </c>
      <c r="S52" s="63">
        <v>5.4</v>
      </c>
      <c r="T52" s="65">
        <v>143</v>
      </c>
      <c r="U52" s="65">
        <v>10420</v>
      </c>
      <c r="AG52" s="64">
        <v>0.32440000000000002</v>
      </c>
      <c r="AH52" s="64">
        <v>0.70709999999999995</v>
      </c>
      <c r="AI52" s="64">
        <v>34.106900000000003</v>
      </c>
      <c r="AJ52" s="64">
        <v>0.53549999999999998</v>
      </c>
      <c r="AK52" s="64">
        <v>0.51549999999999996</v>
      </c>
      <c r="AL52" s="64">
        <v>-3.3999999999999998E-3</v>
      </c>
      <c r="AM52" s="64">
        <v>1.01E-2</v>
      </c>
      <c r="AN52" s="64">
        <v>1.9024000000000001</v>
      </c>
    </row>
  </sheetData>
  <mergeCells count="1">
    <mergeCell ref="A1:U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NOTES</vt:lpstr>
      <vt:lpstr>1</vt:lpstr>
      <vt:lpstr>2</vt:lpstr>
      <vt:lpstr>3</vt:lpstr>
      <vt:lpstr>4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Elisa.Oliveira-Da-Costa</dc:creator>
  <cp:keywords/>
  <dc:description/>
  <cp:lastModifiedBy>Elisa.Oliveira-Da-Costa</cp:lastModifiedBy>
  <cp:revision/>
  <dcterms:created xsi:type="dcterms:W3CDTF">2024-05-24T10:43:09Z</dcterms:created>
  <dcterms:modified xsi:type="dcterms:W3CDTF">2024-10-18T09:24:18Z</dcterms:modified>
  <cp:category/>
  <cp:contentStatus/>
</cp:coreProperties>
</file>