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Geochem data/"/>
    </mc:Choice>
  </mc:AlternateContent>
  <bookViews>
    <workbookView xWindow="0" yWindow="460" windowWidth="28800" windowHeight="17600" tabRatio="500" activeTab="2"/>
  </bookViews>
  <sheets>
    <sheet name="Sheet1" sheetId="1" r:id="rId1"/>
    <sheet name="Sheet2" sheetId="2" r:id="rId2"/>
    <sheet name="Sheet3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3" l="1"/>
  <c r="E15" i="3"/>
  <c r="C15" i="3"/>
  <c r="D14" i="3"/>
  <c r="E14" i="3"/>
  <c r="C14" i="3"/>
  <c r="C13" i="3"/>
  <c r="D13" i="3"/>
  <c r="E13" i="3"/>
  <c r="D12" i="3"/>
  <c r="E12" i="3"/>
  <c r="C12" i="3"/>
  <c r="C11" i="3"/>
  <c r="D11" i="3"/>
  <c r="E11" i="3"/>
  <c r="F10" i="3"/>
  <c r="F11" i="3"/>
  <c r="F12" i="3"/>
  <c r="F13" i="3"/>
  <c r="F14" i="3"/>
  <c r="F15" i="3"/>
  <c r="D10" i="3"/>
  <c r="E10" i="3"/>
  <c r="C10" i="3"/>
  <c r="F10" i="2"/>
  <c r="F11" i="2"/>
  <c r="F12" i="2"/>
  <c r="F13" i="2"/>
  <c r="F14" i="2"/>
  <c r="F15" i="2"/>
  <c r="D9" i="3"/>
  <c r="E9" i="3"/>
  <c r="C9" i="3"/>
  <c r="D8" i="3"/>
  <c r="E8" i="3"/>
  <c r="C8" i="3"/>
  <c r="D7" i="3"/>
  <c r="E7" i="3"/>
  <c r="C7" i="3"/>
  <c r="D6" i="3"/>
  <c r="E6" i="3"/>
  <c r="C6" i="3"/>
  <c r="D5" i="3"/>
  <c r="E5" i="3"/>
  <c r="C5" i="3"/>
  <c r="D4" i="3"/>
  <c r="E4" i="3"/>
  <c r="C4" i="3"/>
  <c r="F3" i="3"/>
  <c r="F4" i="3"/>
  <c r="F5" i="3"/>
  <c r="F6" i="3"/>
  <c r="F7" i="3"/>
  <c r="F9" i="3"/>
  <c r="F2" i="3"/>
  <c r="D3" i="3"/>
  <c r="E3" i="3"/>
  <c r="C3" i="3"/>
  <c r="D2" i="3"/>
  <c r="E2" i="3"/>
  <c r="C2" i="3"/>
  <c r="F2" i="2"/>
  <c r="F3" i="2"/>
  <c r="F4" i="2"/>
  <c r="F5" i="2"/>
  <c r="F6" i="2"/>
  <c r="F7" i="2"/>
  <c r="F8" i="2"/>
  <c r="F9" i="2"/>
  <c r="F8" i="3"/>
</calcChain>
</file>

<file path=xl/sharedStrings.xml><?xml version="1.0" encoding="utf-8"?>
<sst xmlns="http://schemas.openxmlformats.org/spreadsheetml/2006/main" count="100" uniqueCount="26">
  <si>
    <t>Sample</t>
  </si>
  <si>
    <t>Geothermal area</t>
  </si>
  <si>
    <t>Ca</t>
  </si>
  <si>
    <t>K</t>
  </si>
  <si>
    <t>Na</t>
  </si>
  <si>
    <t>Caldeira Velha</t>
  </si>
  <si>
    <t>D1L2 Pool</t>
  </si>
  <si>
    <t>D2L1R1</t>
  </si>
  <si>
    <t>Furnas</t>
  </si>
  <si>
    <t>D2L1R2</t>
  </si>
  <si>
    <t>D2L2R1</t>
  </si>
  <si>
    <t>D2L2R2</t>
  </si>
  <si>
    <t>D2L2R3</t>
  </si>
  <si>
    <t>D3L1R2</t>
  </si>
  <si>
    <t>Caldeira Ribiera Grande</t>
  </si>
  <si>
    <t>D3L1R3</t>
  </si>
  <si>
    <t>Sanity check</t>
  </si>
  <si>
    <t>Caldiera Vimes</t>
  </si>
  <si>
    <t>Caldeira de Esgacho</t>
  </si>
  <si>
    <t>Cruz_Velha_1</t>
  </si>
  <si>
    <t>Cruz_Velha_2</t>
  </si>
  <si>
    <t>Cruz_CRG</t>
  </si>
  <si>
    <t>Cruz_Smg_1</t>
  </si>
  <si>
    <t>Cruz_Smg_2</t>
  </si>
  <si>
    <t>Cruz_Smg_3</t>
  </si>
  <si>
    <t>Sao Miguel Island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</si>
</sst>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4"/>
      <color rgb="FF2E2E2E"/>
      <name val="Georgi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/>
    <xf numFmtId="0" fontId="4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Ruler="0" workbookViewId="0">
      <selection activeCell="A10" sqref="A10:E15"/>
    </sheetView>
  </sheetViews>
  <sheetFormatPr baseColWidth="10" defaultRowHeight="16" x14ac:dyDescent="0.2"/>
  <cols>
    <col min="2" max="2" width="17.1640625" bestFit="1" customWidth="1"/>
  </cols>
  <sheetData>
    <row r="1" spans="1:5" ht="17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 ht="17" thickBot="1" x14ac:dyDescent="0.25">
      <c r="A2" s="4" t="s">
        <v>6</v>
      </c>
      <c r="B2" s="5" t="s">
        <v>5</v>
      </c>
      <c r="C2" s="5">
        <v>3.2050000000000001</v>
      </c>
      <c r="D2" s="5">
        <v>3.5979999999999999</v>
      </c>
      <c r="E2" s="5">
        <v>11.568</v>
      </c>
    </row>
    <row r="3" spans="1:5" ht="17" thickBot="1" x14ac:dyDescent="0.25">
      <c r="A3" s="4" t="s">
        <v>7</v>
      </c>
      <c r="B3" s="5" t="s">
        <v>8</v>
      </c>
      <c r="C3" s="5">
        <v>20.978000000000002</v>
      </c>
      <c r="D3" s="5">
        <v>15.298999999999999</v>
      </c>
      <c r="E3" s="5">
        <v>27.798999999999999</v>
      </c>
    </row>
    <row r="4" spans="1:5" ht="17" thickBot="1" x14ac:dyDescent="0.25">
      <c r="A4" s="4" t="s">
        <v>9</v>
      </c>
      <c r="B4" s="5" t="s">
        <v>8</v>
      </c>
      <c r="C4" s="5">
        <v>8.2289999999999992</v>
      </c>
      <c r="D4" s="5">
        <v>18.756</v>
      </c>
      <c r="E4" s="5">
        <v>31.227</v>
      </c>
    </row>
    <row r="5" spans="1:5" ht="17" thickBot="1" x14ac:dyDescent="0.25">
      <c r="A5" s="4" t="s">
        <v>10</v>
      </c>
      <c r="B5" s="5" t="s">
        <v>8</v>
      </c>
      <c r="C5" s="5">
        <v>66.680000000000007</v>
      </c>
      <c r="D5" s="5">
        <v>49.107999999999997</v>
      </c>
      <c r="E5" s="5">
        <v>68.997</v>
      </c>
    </row>
    <row r="6" spans="1:5" ht="17" thickBot="1" x14ac:dyDescent="0.25">
      <c r="A6" s="4" t="s">
        <v>11</v>
      </c>
      <c r="B6" s="5" t="s">
        <v>8</v>
      </c>
      <c r="C6" s="5">
        <v>24.661999999999999</v>
      </c>
      <c r="D6" s="5">
        <v>20.254000000000001</v>
      </c>
      <c r="E6" s="5">
        <v>36.067</v>
      </c>
    </row>
    <row r="7" spans="1:5" ht="17" thickBot="1" x14ac:dyDescent="0.25">
      <c r="A7" s="4" t="s">
        <v>12</v>
      </c>
      <c r="B7" s="5" t="s">
        <v>8</v>
      </c>
      <c r="C7" s="5">
        <v>3.2850000000000001</v>
      </c>
      <c r="D7" s="5">
        <v>9.0540000000000003</v>
      </c>
      <c r="E7" s="5">
        <v>11.25</v>
      </c>
    </row>
    <row r="8" spans="1:5" ht="17" thickBot="1" x14ac:dyDescent="0.25">
      <c r="A8" s="4" t="s">
        <v>13</v>
      </c>
      <c r="B8" s="5" t="s">
        <v>14</v>
      </c>
      <c r="C8" s="5">
        <v>21.103999999999999</v>
      </c>
      <c r="D8" s="5">
        <v>24.984000000000002</v>
      </c>
      <c r="E8" s="5">
        <v>40.554000000000002</v>
      </c>
    </row>
    <row r="9" spans="1:5" ht="17" thickBot="1" x14ac:dyDescent="0.25">
      <c r="A9" s="4" t="s">
        <v>15</v>
      </c>
      <c r="B9" s="5" t="s">
        <v>14</v>
      </c>
      <c r="C9" s="5">
        <v>6.3970000000000002</v>
      </c>
      <c r="D9" s="5">
        <v>10.518000000000001</v>
      </c>
      <c r="E9" s="5">
        <v>19.242999999999999</v>
      </c>
    </row>
    <row r="10" spans="1:5" ht="19" thickBot="1" x14ac:dyDescent="0.25">
      <c r="A10" s="7" t="s">
        <v>19</v>
      </c>
      <c r="B10" s="5" t="s">
        <v>5</v>
      </c>
      <c r="C10" s="8">
        <v>12.2</v>
      </c>
      <c r="D10" s="8">
        <v>50.2</v>
      </c>
      <c r="E10" s="8">
        <v>37.6</v>
      </c>
    </row>
    <row r="11" spans="1:5" ht="19" thickBot="1" x14ac:dyDescent="0.25">
      <c r="A11" s="7" t="s">
        <v>20</v>
      </c>
      <c r="B11" s="5" t="s">
        <v>5</v>
      </c>
      <c r="C11" s="8">
        <v>5.0999999999999996</v>
      </c>
      <c r="D11" s="8">
        <v>4.95</v>
      </c>
      <c r="E11" s="8">
        <v>18.5</v>
      </c>
    </row>
    <row r="12" spans="1:5" ht="19" thickBot="1" x14ac:dyDescent="0.25">
      <c r="A12" s="7" t="s">
        <v>21</v>
      </c>
      <c r="B12" s="5" t="s">
        <v>14</v>
      </c>
      <c r="C12" s="8">
        <v>21.1</v>
      </c>
      <c r="D12" s="8">
        <v>25.4</v>
      </c>
      <c r="E12" s="8">
        <v>48.8</v>
      </c>
    </row>
    <row r="13" spans="1:5" ht="18" x14ac:dyDescent="0.2">
      <c r="A13" s="7" t="s">
        <v>22</v>
      </c>
      <c r="B13" s="9" t="s">
        <v>25</v>
      </c>
      <c r="C13" s="8">
        <v>11.91</v>
      </c>
      <c r="D13" s="8">
        <v>14.9</v>
      </c>
      <c r="E13" s="8">
        <v>71.5</v>
      </c>
    </row>
    <row r="14" spans="1:5" ht="18" x14ac:dyDescent="0.2">
      <c r="A14" s="7" t="s">
        <v>23</v>
      </c>
      <c r="B14" s="9" t="s">
        <v>25</v>
      </c>
      <c r="C14" s="8">
        <v>12.31</v>
      </c>
      <c r="D14" s="8">
        <v>15.9</v>
      </c>
      <c r="E14" s="8">
        <v>66</v>
      </c>
    </row>
    <row r="15" spans="1:5" ht="18" x14ac:dyDescent="0.2">
      <c r="A15" s="7" t="s">
        <v>24</v>
      </c>
      <c r="B15" s="9" t="s">
        <v>25</v>
      </c>
      <c r="C15" s="8">
        <v>0.36</v>
      </c>
      <c r="D15" s="8">
        <v>26.4</v>
      </c>
      <c r="E15" s="8">
        <v>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Ruler="0" workbookViewId="0">
      <selection activeCell="A10" sqref="A10:B15"/>
    </sheetView>
  </sheetViews>
  <sheetFormatPr baseColWidth="10" defaultRowHeight="16" x14ac:dyDescent="0.2"/>
  <cols>
    <col min="2" max="2" width="17.1640625" bestFit="1" customWidth="1"/>
  </cols>
  <sheetData>
    <row r="1" spans="1:6" ht="17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6" ht="17" thickBot="1" x14ac:dyDescent="0.25">
      <c r="A2" s="4" t="s">
        <v>6</v>
      </c>
      <c r="B2" s="5" t="s">
        <v>5</v>
      </c>
      <c r="C2" s="5">
        <v>3.2050000000000001</v>
      </c>
      <c r="D2" s="5">
        <v>3.5979999999999999</v>
      </c>
      <c r="E2" s="5">
        <v>11.568</v>
      </c>
      <c r="F2">
        <f>SUM(C2:E2)</f>
        <v>18.370999999999999</v>
      </c>
    </row>
    <row r="3" spans="1:6" ht="17" thickBot="1" x14ac:dyDescent="0.25">
      <c r="A3" s="4" t="s">
        <v>7</v>
      </c>
      <c r="B3" s="5" t="s">
        <v>8</v>
      </c>
      <c r="C3" s="5">
        <v>20.978000000000002</v>
      </c>
      <c r="D3" s="5">
        <v>15.298999999999999</v>
      </c>
      <c r="E3" s="5">
        <v>27.798999999999999</v>
      </c>
      <c r="F3">
        <f t="shared" ref="F3:F15" si="0">SUM(C3:E3)</f>
        <v>64.075999999999993</v>
      </c>
    </row>
    <row r="4" spans="1:6" ht="17" thickBot="1" x14ac:dyDescent="0.25">
      <c r="A4" s="4" t="s">
        <v>9</v>
      </c>
      <c r="B4" s="5" t="s">
        <v>8</v>
      </c>
      <c r="C4" s="5">
        <v>8.2289999999999992</v>
      </c>
      <c r="D4" s="5">
        <v>18.756</v>
      </c>
      <c r="E4" s="5">
        <v>31.227</v>
      </c>
      <c r="F4">
        <f t="shared" si="0"/>
        <v>58.212000000000003</v>
      </c>
    </row>
    <row r="5" spans="1:6" ht="17" thickBot="1" x14ac:dyDescent="0.25">
      <c r="A5" s="4" t="s">
        <v>10</v>
      </c>
      <c r="B5" s="5" t="s">
        <v>8</v>
      </c>
      <c r="C5" s="5">
        <v>66.680000000000007</v>
      </c>
      <c r="D5" s="5">
        <v>49.107999999999997</v>
      </c>
      <c r="E5" s="5">
        <v>68.997</v>
      </c>
      <c r="F5">
        <f t="shared" si="0"/>
        <v>184.78500000000003</v>
      </c>
    </row>
    <row r="6" spans="1:6" ht="17" thickBot="1" x14ac:dyDescent="0.25">
      <c r="A6" s="4" t="s">
        <v>11</v>
      </c>
      <c r="B6" s="5" t="s">
        <v>8</v>
      </c>
      <c r="C6" s="5">
        <v>24.661999999999999</v>
      </c>
      <c r="D6" s="5">
        <v>20.254000000000001</v>
      </c>
      <c r="E6" s="5">
        <v>36.067</v>
      </c>
      <c r="F6">
        <f t="shared" si="0"/>
        <v>80.983000000000004</v>
      </c>
    </row>
    <row r="7" spans="1:6" ht="17" thickBot="1" x14ac:dyDescent="0.25">
      <c r="A7" s="4" t="s">
        <v>12</v>
      </c>
      <c r="B7" s="5" t="s">
        <v>8</v>
      </c>
      <c r="C7" s="5">
        <v>3.2850000000000001</v>
      </c>
      <c r="D7" s="5">
        <v>9.0540000000000003</v>
      </c>
      <c r="E7" s="5">
        <v>11.25</v>
      </c>
      <c r="F7">
        <f t="shared" si="0"/>
        <v>23.588999999999999</v>
      </c>
    </row>
    <row r="8" spans="1:6" ht="17" thickBot="1" x14ac:dyDescent="0.25">
      <c r="A8" s="4" t="s">
        <v>13</v>
      </c>
      <c r="B8" s="5" t="s">
        <v>14</v>
      </c>
      <c r="C8" s="5">
        <v>21.103999999999999</v>
      </c>
      <c r="D8" s="5">
        <v>24.984000000000002</v>
      </c>
      <c r="E8" s="5">
        <v>40.554000000000002</v>
      </c>
      <c r="F8">
        <f t="shared" si="0"/>
        <v>86.641999999999996</v>
      </c>
    </row>
    <row r="9" spans="1:6" ht="17" thickBot="1" x14ac:dyDescent="0.25">
      <c r="A9" s="4" t="s">
        <v>15</v>
      </c>
      <c r="B9" s="5" t="s">
        <v>14</v>
      </c>
      <c r="C9" s="5">
        <v>6.3970000000000002</v>
      </c>
      <c r="D9" s="5">
        <v>10.518000000000001</v>
      </c>
      <c r="E9" s="5">
        <v>19.242999999999999</v>
      </c>
      <c r="F9">
        <f t="shared" si="0"/>
        <v>36.158000000000001</v>
      </c>
    </row>
    <row r="10" spans="1:6" ht="19" thickBot="1" x14ac:dyDescent="0.25">
      <c r="A10" s="7" t="s">
        <v>19</v>
      </c>
      <c r="B10" s="5" t="s">
        <v>5</v>
      </c>
      <c r="C10" s="8">
        <v>12.2</v>
      </c>
      <c r="D10" s="8">
        <v>50.2</v>
      </c>
      <c r="E10" s="8">
        <v>37.6</v>
      </c>
      <c r="F10">
        <f t="shared" si="0"/>
        <v>100</v>
      </c>
    </row>
    <row r="11" spans="1:6" ht="19" thickBot="1" x14ac:dyDescent="0.25">
      <c r="A11" s="7" t="s">
        <v>20</v>
      </c>
      <c r="B11" s="5" t="s">
        <v>5</v>
      </c>
      <c r="C11" s="8">
        <v>5.0999999999999996</v>
      </c>
      <c r="D11" s="8">
        <v>4.95</v>
      </c>
      <c r="E11" s="8">
        <v>18.5</v>
      </c>
      <c r="F11">
        <f t="shared" si="0"/>
        <v>28.55</v>
      </c>
    </row>
    <row r="12" spans="1:6" ht="19" thickBot="1" x14ac:dyDescent="0.25">
      <c r="A12" s="7" t="s">
        <v>21</v>
      </c>
      <c r="B12" s="5" t="s">
        <v>14</v>
      </c>
      <c r="C12" s="8">
        <v>21.1</v>
      </c>
      <c r="D12" s="8">
        <v>25.4</v>
      </c>
      <c r="E12" s="8">
        <v>48.8</v>
      </c>
      <c r="F12">
        <f t="shared" si="0"/>
        <v>95.3</v>
      </c>
    </row>
    <row r="13" spans="1:6" ht="18" x14ac:dyDescent="0.2">
      <c r="A13" s="7" t="s">
        <v>22</v>
      </c>
      <c r="B13" s="9" t="s">
        <v>25</v>
      </c>
      <c r="C13" s="8">
        <v>11.91</v>
      </c>
      <c r="D13" s="8">
        <v>14.9</v>
      </c>
      <c r="E13" s="8">
        <v>71.5</v>
      </c>
      <c r="F13">
        <f t="shared" si="0"/>
        <v>98.31</v>
      </c>
    </row>
    <row r="14" spans="1:6" ht="18" x14ac:dyDescent="0.2">
      <c r="A14" s="7" t="s">
        <v>23</v>
      </c>
      <c r="B14" s="9" t="s">
        <v>25</v>
      </c>
      <c r="C14" s="8">
        <v>12.31</v>
      </c>
      <c r="D14" s="8">
        <v>15.9</v>
      </c>
      <c r="E14" s="8">
        <v>66</v>
      </c>
      <c r="F14">
        <f t="shared" si="0"/>
        <v>94.210000000000008</v>
      </c>
    </row>
    <row r="15" spans="1:6" ht="18" x14ac:dyDescent="0.2">
      <c r="A15" s="7" t="s">
        <v>24</v>
      </c>
      <c r="B15" s="9" t="s">
        <v>25</v>
      </c>
      <c r="C15" s="8">
        <v>0.36</v>
      </c>
      <c r="D15" s="8">
        <v>26.4</v>
      </c>
      <c r="E15" s="8">
        <v>87</v>
      </c>
      <c r="F15">
        <f t="shared" si="0"/>
        <v>113.75999999999999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showRuler="0" workbookViewId="0">
      <selection activeCell="E19" sqref="E19"/>
    </sheetView>
  </sheetViews>
  <sheetFormatPr baseColWidth="10" defaultRowHeight="16" x14ac:dyDescent="0.2"/>
  <cols>
    <col min="2" max="2" width="17.1640625" bestFit="1" customWidth="1"/>
  </cols>
  <sheetData>
    <row r="1" spans="1:6" ht="17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6" t="s">
        <v>16</v>
      </c>
    </row>
    <row r="2" spans="1:6" ht="17" thickBot="1" x14ac:dyDescent="0.25">
      <c r="A2" s="4" t="s">
        <v>6</v>
      </c>
      <c r="B2" s="5" t="s">
        <v>5</v>
      </c>
      <c r="C2">
        <f>Sheet2!C2/18.371</f>
        <v>0.17445974633933919</v>
      </c>
      <c r="D2">
        <f>Sheet2!D2/18.371</f>
        <v>0.19585215829296174</v>
      </c>
      <c r="E2">
        <f>Sheet2!E2/18.371</f>
        <v>0.6296880953676991</v>
      </c>
      <c r="F2">
        <f>SUM(C2:E2)</f>
        <v>1</v>
      </c>
    </row>
    <row r="3" spans="1:6" ht="17" thickBot="1" x14ac:dyDescent="0.25">
      <c r="A3" s="4" t="s">
        <v>7</v>
      </c>
      <c r="B3" s="5" t="s">
        <v>17</v>
      </c>
      <c r="C3">
        <f>Sheet2!C3/64.076</f>
        <v>0.32739247144016487</v>
      </c>
      <c r="D3">
        <f>Sheet2!D3/64.076</f>
        <v>0.23876334352955866</v>
      </c>
      <c r="E3">
        <f>Sheet2!E3/64.076</f>
        <v>0.43384418503027661</v>
      </c>
      <c r="F3">
        <f t="shared" ref="F3:F15" si="0">SUM(C3:E3)</f>
        <v>1.0000000000000002</v>
      </c>
    </row>
    <row r="4" spans="1:6" ht="17" thickBot="1" x14ac:dyDescent="0.25">
      <c r="A4" s="4" t="s">
        <v>9</v>
      </c>
      <c r="B4" s="5" t="s">
        <v>17</v>
      </c>
      <c r="C4">
        <f>Sheet2!C4/58.212</f>
        <v>0.1413626056483199</v>
      </c>
      <c r="D4">
        <f>Sheet2!D4/58.212</f>
        <v>0.32220160791589364</v>
      </c>
      <c r="E4">
        <f>Sheet2!E4/58.212</f>
        <v>0.53643578643578638</v>
      </c>
      <c r="F4">
        <f t="shared" si="0"/>
        <v>0.99999999999999989</v>
      </c>
    </row>
    <row r="5" spans="1:6" ht="17" thickBot="1" x14ac:dyDescent="0.25">
      <c r="A5" s="4" t="s">
        <v>10</v>
      </c>
      <c r="B5" s="5" t="s">
        <v>18</v>
      </c>
      <c r="C5">
        <f>Sheet2!C5/184.785</f>
        <v>0.36085180074140222</v>
      </c>
      <c r="D5">
        <f>Sheet2!D5/184.785</f>
        <v>0.26575750196173931</v>
      </c>
      <c r="E5">
        <f>Sheet2!E5/184.785</f>
        <v>0.37339069729685853</v>
      </c>
      <c r="F5">
        <f t="shared" si="0"/>
        <v>1</v>
      </c>
    </row>
    <row r="6" spans="1:6" ht="17" thickBot="1" x14ac:dyDescent="0.25">
      <c r="A6" s="4" t="s">
        <v>11</v>
      </c>
      <c r="B6" s="5" t="s">
        <v>18</v>
      </c>
      <c r="C6">
        <f>Sheet2!C6/80.983</f>
        <v>0.30453305014632698</v>
      </c>
      <c r="D6">
        <f>Sheet2!D6/80.983</f>
        <v>0.25010187323265376</v>
      </c>
      <c r="E6">
        <f>Sheet2!E6/80.983</f>
        <v>0.44536507662101921</v>
      </c>
      <c r="F6">
        <f t="shared" si="0"/>
        <v>0.99999999999999989</v>
      </c>
    </row>
    <row r="7" spans="1:6" ht="17" thickBot="1" x14ac:dyDescent="0.25">
      <c r="A7" s="4" t="s">
        <v>12</v>
      </c>
      <c r="B7" s="5" t="s">
        <v>18</v>
      </c>
      <c r="C7">
        <f>Sheet2!C7/23.589</f>
        <v>0.13925982449446778</v>
      </c>
      <c r="D7">
        <f>Sheet2!D7/23.589</f>
        <v>0.38382296833269747</v>
      </c>
      <c r="E7">
        <f>Sheet2!E7/23.589</f>
        <v>0.47691720717283481</v>
      </c>
      <c r="F7">
        <f t="shared" si="0"/>
        <v>1</v>
      </c>
    </row>
    <row r="8" spans="1:6" ht="17" thickBot="1" x14ac:dyDescent="0.25">
      <c r="A8" s="4" t="s">
        <v>13</v>
      </c>
      <c r="B8" s="5" t="s">
        <v>14</v>
      </c>
      <c r="C8">
        <f>Sheet2!C8/86.642</f>
        <v>0.24357701807437501</v>
      </c>
      <c r="D8">
        <f>Sheet2!D8/86.642</f>
        <v>0.28835899448304519</v>
      </c>
      <c r="E8">
        <f>Sheet2!E8/86.642</f>
        <v>0.46806398744257988</v>
      </c>
      <c r="F8">
        <f t="shared" si="0"/>
        <v>1</v>
      </c>
    </row>
    <row r="9" spans="1:6" ht="17" thickBot="1" x14ac:dyDescent="0.25">
      <c r="A9" s="4" t="s">
        <v>15</v>
      </c>
      <c r="B9" s="5" t="s">
        <v>14</v>
      </c>
      <c r="C9">
        <f>Sheet2!C9/36.158</f>
        <v>0.17691797112672161</v>
      </c>
      <c r="D9">
        <f>Sheet2!D9/36.158</f>
        <v>0.29088998285303391</v>
      </c>
      <c r="E9">
        <f>Sheet2!E9/36.158</f>
        <v>0.53219204602024439</v>
      </c>
      <c r="F9">
        <f t="shared" si="0"/>
        <v>0.99999999999999989</v>
      </c>
    </row>
    <row r="10" spans="1:6" ht="17" thickBot="1" x14ac:dyDescent="0.25">
      <c r="A10" s="7" t="s">
        <v>19</v>
      </c>
      <c r="B10" s="5" t="s">
        <v>5</v>
      </c>
      <c r="C10">
        <f>Sheet2!C10/100</f>
        <v>0.122</v>
      </c>
      <c r="D10">
        <f>Sheet2!D10/100</f>
        <v>0.502</v>
      </c>
      <c r="E10">
        <f>Sheet2!E10/100</f>
        <v>0.376</v>
      </c>
      <c r="F10">
        <f t="shared" si="0"/>
        <v>1</v>
      </c>
    </row>
    <row r="11" spans="1:6" ht="17" thickBot="1" x14ac:dyDescent="0.25">
      <c r="A11" s="7" t="s">
        <v>20</v>
      </c>
      <c r="B11" s="5" t="s">
        <v>5</v>
      </c>
      <c r="C11">
        <f>Sheet2!C11/28.55</f>
        <v>0.1786339754816112</v>
      </c>
      <c r="D11">
        <f>Sheet2!D11/28.55</f>
        <v>0.1733800350262697</v>
      </c>
      <c r="E11">
        <f>Sheet2!E11/28.55</f>
        <v>0.64798598949211905</v>
      </c>
      <c r="F11">
        <f t="shared" si="0"/>
        <v>1</v>
      </c>
    </row>
    <row r="12" spans="1:6" ht="17" thickBot="1" x14ac:dyDescent="0.25">
      <c r="A12" s="7" t="s">
        <v>21</v>
      </c>
      <c r="B12" s="5" t="s">
        <v>14</v>
      </c>
      <c r="C12">
        <f>Sheet2!C12/95.3</f>
        <v>0.22140608604407139</v>
      </c>
      <c r="D12">
        <f>Sheet2!D12/95.3</f>
        <v>0.26652675760755506</v>
      </c>
      <c r="E12">
        <f>Sheet2!E12/95.3</f>
        <v>0.51206715634837352</v>
      </c>
      <c r="F12">
        <f t="shared" si="0"/>
        <v>1</v>
      </c>
    </row>
    <row r="13" spans="1:6" x14ac:dyDescent="0.2">
      <c r="A13" s="7" t="s">
        <v>22</v>
      </c>
      <c r="B13" s="9" t="s">
        <v>25</v>
      </c>
      <c r="C13">
        <f>Sheet2!C13/98.31</f>
        <v>0.12114739090631675</v>
      </c>
      <c r="D13">
        <f>Sheet2!D13/98.31</f>
        <v>0.15156138744786898</v>
      </c>
      <c r="E13">
        <f>Sheet2!E13/98.31</f>
        <v>0.72729122164581428</v>
      </c>
      <c r="F13">
        <f t="shared" si="0"/>
        <v>1</v>
      </c>
    </row>
    <row r="14" spans="1:6" x14ac:dyDescent="0.2">
      <c r="A14" s="7" t="s">
        <v>23</v>
      </c>
      <c r="B14" s="9" t="s">
        <v>25</v>
      </c>
      <c r="C14">
        <f>Sheet2!C14/94.21</f>
        <v>0.13066553444432652</v>
      </c>
      <c r="D14">
        <f>Sheet2!D14/94.21</f>
        <v>0.16877189258040548</v>
      </c>
      <c r="E14">
        <f>Sheet2!E14/94.21</f>
        <v>0.70056257297526803</v>
      </c>
      <c r="F14">
        <f t="shared" si="0"/>
        <v>1</v>
      </c>
    </row>
    <row r="15" spans="1:6" x14ac:dyDescent="0.2">
      <c r="A15" s="7" t="s">
        <v>24</v>
      </c>
      <c r="B15" s="9" t="s">
        <v>25</v>
      </c>
      <c r="C15">
        <f>Sheet2!C15/113.76</f>
        <v>3.1645569620253164E-3</v>
      </c>
      <c r="D15">
        <f>Sheet2!D15/113.76</f>
        <v>0.23206751054852318</v>
      </c>
      <c r="E15">
        <f>Sheet2!E15/113.76</f>
        <v>0.76476793248945141</v>
      </c>
      <c r="F15">
        <f t="shared" si="0"/>
        <v>0.99999999999999989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Vincent.Rennie</dc:creator>
  <cp:lastModifiedBy>Vincent.Rennie</cp:lastModifiedBy>
  <dcterms:created xsi:type="dcterms:W3CDTF">2021-05-18T11:02:12Z</dcterms:created>
  <dcterms:modified xsi:type="dcterms:W3CDTF">2021-06-08T12:43:53Z</dcterms:modified>
</cp:coreProperties>
</file>