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Data/Geochem data/"/>
    </mc:Choice>
  </mc:AlternateContent>
  <bookViews>
    <workbookView xWindow="0" yWindow="460" windowWidth="24240" windowHeight="13140" activeTab="5"/>
  </bookViews>
  <sheets>
    <sheet name="Anions" sheetId="1" r:id="rId1"/>
    <sheet name="Anions working" sheetId="4" r:id="rId2"/>
    <sheet name="Cations" sheetId="2" r:id="rId3"/>
    <sheet name="Cations working" sheetId="5" r:id="rId4"/>
    <sheet name="Summary" sheetId="3" r:id="rId5"/>
    <sheet name="Sheet1" sheetId="6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7" i="5" l="1"/>
  <c r="S27" i="5"/>
  <c r="R27" i="5"/>
  <c r="P27" i="5"/>
  <c r="T26" i="5"/>
  <c r="S26" i="5"/>
  <c r="R26" i="5"/>
  <c r="Q26" i="5"/>
  <c r="P26" i="5"/>
  <c r="T25" i="5"/>
  <c r="S25" i="5"/>
  <c r="R25" i="5"/>
  <c r="P25" i="5"/>
  <c r="T24" i="5"/>
  <c r="S24" i="5"/>
  <c r="R24" i="5"/>
  <c r="Q24" i="5"/>
  <c r="P24" i="5"/>
  <c r="T23" i="5"/>
  <c r="S23" i="5"/>
  <c r="R23" i="5"/>
  <c r="Q23" i="5"/>
  <c r="P23" i="5"/>
  <c r="T22" i="5"/>
  <c r="S22" i="5"/>
  <c r="R22" i="5"/>
  <c r="Q22" i="5"/>
  <c r="P22" i="5"/>
  <c r="T21" i="5"/>
  <c r="S21" i="5"/>
  <c r="R21" i="5"/>
  <c r="Q21" i="5"/>
  <c r="P21" i="5"/>
  <c r="T20" i="5"/>
  <c r="S20" i="5"/>
  <c r="R20" i="5"/>
  <c r="Q20" i="5"/>
  <c r="P20" i="5"/>
  <c r="T19" i="5"/>
  <c r="S19" i="5"/>
  <c r="R19" i="5"/>
  <c r="Q19" i="5"/>
  <c r="P19" i="5"/>
  <c r="T18" i="5"/>
  <c r="S18" i="5"/>
  <c r="R18" i="5"/>
  <c r="Q18" i="5"/>
  <c r="P18" i="5"/>
  <c r="T17" i="5"/>
  <c r="S17" i="5"/>
  <c r="R17" i="5"/>
  <c r="Q17" i="5"/>
  <c r="P17" i="5"/>
  <c r="T16" i="5"/>
  <c r="S16" i="5"/>
  <c r="R16" i="5"/>
  <c r="P16" i="5"/>
  <c r="T14" i="5"/>
  <c r="S14" i="5"/>
  <c r="R14" i="5"/>
  <c r="P14" i="5"/>
  <c r="T13" i="5"/>
  <c r="S13" i="5"/>
  <c r="R13" i="5"/>
  <c r="Q13" i="5"/>
  <c r="P13" i="5"/>
  <c r="T12" i="5"/>
  <c r="S12" i="5"/>
  <c r="R12" i="5"/>
  <c r="P12" i="5"/>
  <c r="T11" i="5"/>
  <c r="S11" i="5"/>
  <c r="R11" i="5"/>
  <c r="Q11" i="5"/>
  <c r="P11" i="5"/>
  <c r="T10" i="5"/>
  <c r="S10" i="5"/>
  <c r="R10" i="5"/>
  <c r="Q10" i="5"/>
  <c r="P10" i="5"/>
  <c r="T9" i="5"/>
  <c r="S9" i="5"/>
  <c r="R9" i="5"/>
  <c r="Q9" i="5"/>
  <c r="P9" i="5"/>
  <c r="T8" i="5"/>
  <c r="S8" i="5"/>
  <c r="R8" i="5"/>
  <c r="Q8" i="5"/>
  <c r="P8" i="5"/>
  <c r="T7" i="5"/>
  <c r="S7" i="5"/>
  <c r="R7" i="5"/>
  <c r="Q7" i="5"/>
  <c r="P7" i="5"/>
  <c r="T6" i="5"/>
  <c r="S6" i="5"/>
  <c r="R6" i="5"/>
  <c r="Q6" i="5"/>
  <c r="P6" i="5"/>
  <c r="T5" i="5"/>
  <c r="S5" i="5"/>
  <c r="R5" i="5"/>
  <c r="Q5" i="5"/>
  <c r="P5" i="5"/>
  <c r="T4" i="5"/>
  <c r="S4" i="5"/>
  <c r="R4" i="5"/>
  <c r="Q4" i="5"/>
  <c r="P4" i="5"/>
  <c r="T3" i="5"/>
  <c r="S3" i="5"/>
  <c r="R3" i="5"/>
  <c r="P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3" i="5"/>
  <c r="X27" i="4"/>
  <c r="T27" i="4"/>
  <c r="X26" i="4"/>
  <c r="T26" i="4"/>
  <c r="S26" i="4"/>
  <c r="X25" i="4"/>
  <c r="T25" i="4"/>
  <c r="X24" i="4"/>
  <c r="T24" i="4"/>
  <c r="S24" i="4"/>
  <c r="X23" i="4"/>
  <c r="X22" i="4"/>
  <c r="S22" i="4"/>
  <c r="X21" i="4"/>
  <c r="T21" i="4"/>
  <c r="S21" i="4"/>
  <c r="X20" i="4"/>
  <c r="T20" i="4"/>
  <c r="S20" i="4"/>
  <c r="X19" i="4"/>
  <c r="T19" i="4"/>
  <c r="S19" i="4"/>
  <c r="X18" i="4"/>
  <c r="T18" i="4"/>
  <c r="X17" i="4"/>
  <c r="W17" i="4"/>
  <c r="T17" i="4"/>
  <c r="X16" i="4"/>
  <c r="W16" i="4"/>
  <c r="T16" i="4"/>
  <c r="S16" i="4"/>
  <c r="X14" i="4"/>
  <c r="W14" i="4"/>
  <c r="T14" i="4"/>
  <c r="X13" i="4"/>
  <c r="W13" i="4"/>
  <c r="T13" i="4"/>
  <c r="S13" i="4"/>
  <c r="X12" i="4"/>
  <c r="W12" i="4"/>
  <c r="T12" i="4"/>
  <c r="X11" i="4"/>
  <c r="W11" i="4"/>
  <c r="T11" i="4"/>
  <c r="S11" i="4"/>
  <c r="X10" i="4"/>
  <c r="W10" i="4"/>
  <c r="T10" i="4"/>
  <c r="X9" i="4"/>
  <c r="W9" i="4"/>
  <c r="T9" i="4"/>
  <c r="S9" i="4"/>
  <c r="X8" i="4"/>
  <c r="W8" i="4"/>
  <c r="T8" i="4"/>
  <c r="S8" i="4"/>
  <c r="X7" i="4"/>
  <c r="W7" i="4"/>
  <c r="T7" i="4"/>
  <c r="X6" i="4"/>
  <c r="W6" i="4"/>
  <c r="T6" i="4"/>
  <c r="S6" i="4"/>
  <c r="X5" i="4"/>
  <c r="W5" i="4"/>
  <c r="T5" i="4"/>
  <c r="X4" i="4"/>
  <c r="T4" i="4"/>
  <c r="X3" i="4"/>
  <c r="W3" i="4"/>
  <c r="T3" i="4"/>
  <c r="S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7" i="4"/>
  <c r="O3" i="4"/>
  <c r="M15" i="4"/>
  <c r="M16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3" i="4"/>
  <c r="E51" i="1"/>
  <c r="F51" i="1"/>
  <c r="G51" i="1"/>
  <c r="H51" i="1"/>
  <c r="I51" i="1"/>
  <c r="E49" i="1"/>
  <c r="F49" i="1"/>
  <c r="G49" i="1"/>
  <c r="H49" i="1"/>
  <c r="I49" i="1"/>
  <c r="E48" i="1"/>
  <c r="F48" i="1"/>
  <c r="G48" i="1"/>
  <c r="H48" i="1"/>
  <c r="I48" i="1"/>
  <c r="D48" i="1"/>
  <c r="D51" i="1"/>
  <c r="E47" i="1"/>
  <c r="F47" i="1"/>
  <c r="G47" i="1"/>
  <c r="H47" i="1"/>
  <c r="I47" i="1"/>
  <c r="D47" i="1"/>
  <c r="E48" i="2"/>
  <c r="F48" i="2"/>
  <c r="F51" i="2"/>
  <c r="G48" i="2"/>
  <c r="H48" i="2"/>
  <c r="H51" i="2"/>
  <c r="D48" i="2"/>
  <c r="D51" i="2"/>
  <c r="E47" i="2"/>
  <c r="F47" i="2"/>
  <c r="G47" i="2"/>
  <c r="H47" i="2"/>
  <c r="D47" i="2"/>
  <c r="G51" i="2"/>
  <c r="E49" i="2"/>
  <c r="D49" i="1"/>
  <c r="F49" i="2"/>
  <c r="E51" i="2"/>
  <c r="G49" i="2"/>
  <c r="D49" i="2"/>
  <c r="H49" i="2"/>
</calcChain>
</file>

<file path=xl/sharedStrings.xml><?xml version="1.0" encoding="utf-8"?>
<sst xmlns="http://schemas.openxmlformats.org/spreadsheetml/2006/main" count="653" uniqueCount="90">
  <si>
    <t>Inj.</t>
  </si>
  <si>
    <t>Injection Name</t>
  </si>
  <si>
    <t>Amount</t>
  </si>
  <si>
    <t xml:space="preserve">Amount </t>
  </si>
  <si>
    <t>No.</t>
  </si>
  <si>
    <t>Selected Peak:</t>
  </si>
  <si>
    <t>n.a.</t>
  </si>
  <si>
    <t>mg/L</t>
  </si>
  <si>
    <t>Chloride</t>
  </si>
  <si>
    <t>Sodium</t>
  </si>
  <si>
    <t>Ammonium</t>
  </si>
  <si>
    <t>Potassium</t>
  </si>
  <si>
    <t>Magnesium</t>
  </si>
  <si>
    <t>Calcium</t>
  </si>
  <si>
    <t>Fluoride</t>
  </si>
  <si>
    <t>Nitrite</t>
  </si>
  <si>
    <t>Phosphate</t>
  </si>
  <si>
    <t>Nitrate</t>
  </si>
  <si>
    <t>Sulphate</t>
  </si>
  <si>
    <t>CD_1</t>
  </si>
  <si>
    <t>CD_2</t>
  </si>
  <si>
    <t>Rinse</t>
  </si>
  <si>
    <t>Blank</t>
  </si>
  <si>
    <t>Anstd1</t>
  </si>
  <si>
    <t>Anstd2</t>
  </si>
  <si>
    <t>Anstd3</t>
  </si>
  <si>
    <t>Anstd4</t>
  </si>
  <si>
    <t>Anstd5</t>
  </si>
  <si>
    <t>CatStd1</t>
  </si>
  <si>
    <t>CatStd2</t>
  </si>
  <si>
    <t>CatStd3</t>
  </si>
  <si>
    <t>CatStd4</t>
  </si>
  <si>
    <t>CatStd5</t>
  </si>
  <si>
    <t>D1L2R1 A</t>
  </si>
  <si>
    <t>D1L2R2 A</t>
  </si>
  <si>
    <t>D1L2R3 A</t>
  </si>
  <si>
    <t>D2L1S1 A</t>
  </si>
  <si>
    <t>D2L1S2 A</t>
  </si>
  <si>
    <t>D2L2S1 A</t>
  </si>
  <si>
    <t>D2L2S2 A</t>
  </si>
  <si>
    <t>D2L2S3 A</t>
  </si>
  <si>
    <t>D3L1R2 A</t>
  </si>
  <si>
    <t>D3L1R3 A</t>
  </si>
  <si>
    <t>D4L1R1 A</t>
  </si>
  <si>
    <t>INFLOW A</t>
  </si>
  <si>
    <t>MQ BLANK</t>
  </si>
  <si>
    <t>D1L2R1 B</t>
  </si>
  <si>
    <t>D1L2R2 B</t>
  </si>
  <si>
    <t>D1L2R3 B</t>
  </si>
  <si>
    <t>D2L1S1 B</t>
  </si>
  <si>
    <t>D2L1S2 B</t>
  </si>
  <si>
    <t>D2L2S1 B</t>
  </si>
  <si>
    <t>D2L2S2 B</t>
  </si>
  <si>
    <t>D2L2S3 B</t>
  </si>
  <si>
    <t>D3L1R2 B</t>
  </si>
  <si>
    <t>D3L1R3 B</t>
  </si>
  <si>
    <t>D4L1R1 B</t>
  </si>
  <si>
    <t>INFLOW B</t>
  </si>
  <si>
    <t>1ppm</t>
  </si>
  <si>
    <t>Mean</t>
  </si>
  <si>
    <t>STDEV</t>
  </si>
  <si>
    <t>CV</t>
  </si>
  <si>
    <t>MDL</t>
  </si>
  <si>
    <t>CATIONS (mg/l)</t>
  </si>
  <si>
    <t>ANIONS (mg/l)</t>
  </si>
  <si>
    <t>Sample name</t>
  </si>
  <si>
    <t>&lt;0.2</t>
  </si>
  <si>
    <t>&lt;0.4</t>
  </si>
  <si>
    <t>&lt;1.0</t>
  </si>
  <si>
    <t>&lt;0.5</t>
  </si>
  <si>
    <t>&lt;3.0</t>
  </si>
  <si>
    <t>&lt;2.0</t>
  </si>
  <si>
    <t>&lt;0.6</t>
  </si>
  <si>
    <t>&lt;1.2</t>
  </si>
  <si>
    <t>A and B are sample repeats</t>
  </si>
  <si>
    <t>RAW</t>
  </si>
  <si>
    <t>MINUS MQ BLANK</t>
  </si>
  <si>
    <t>MQ BLANK*</t>
  </si>
  <si>
    <t>*MQ BLANK used to correct data</t>
  </si>
  <si>
    <t>D1L2R1</t>
  </si>
  <si>
    <t>D1L2R2</t>
  </si>
  <si>
    <t>D1L2R3</t>
  </si>
  <si>
    <t>D2L1R1</t>
  </si>
  <si>
    <t>D2L1R2</t>
  </si>
  <si>
    <t>D2L2R1</t>
  </si>
  <si>
    <t>D2L2R2</t>
  </si>
  <si>
    <t>D2L2R3</t>
  </si>
  <si>
    <t>D3L1R2</t>
  </si>
  <si>
    <t>D3L1R3</t>
  </si>
  <si>
    <t>INFLOW D1L2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</si>
</sst>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Fill="1" applyBorder="1" applyAlignment="1">
      <alignment horizontal="center"/>
    </xf>
    <xf numFmtId="164" fontId="0" fillId="0" borderId="0" xfId="0" applyNumberFormat="1"/>
    <xf numFmtId="0" fontId="1" fillId="0" borderId="0" xfId="0" applyFont="1"/>
    <xf numFmtId="16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Anions!$A$7:$A$11</c:f>
              <c:numCache>
                <c:formatCode>General</c:formatCode>
                <c:ptCount val="5"/>
                <c:pt idx="0">
                  <c:v>1.0</c:v>
                </c:pt>
                <c:pt idx="1">
                  <c:v>5.0</c:v>
                </c:pt>
                <c:pt idx="2">
                  <c:v>10.0</c:v>
                </c:pt>
                <c:pt idx="3">
                  <c:v>25.0</c:v>
                </c:pt>
                <c:pt idx="4">
                  <c:v>50.0</c:v>
                </c:pt>
              </c:numCache>
            </c:numRef>
          </c:xVal>
          <c:yVal>
            <c:numRef>
              <c:f>Anions!$H$7:$H$11</c:f>
              <c:numCache>
                <c:formatCode>General</c:formatCode>
                <c:ptCount val="5"/>
                <c:pt idx="0">
                  <c:v>0.8375</c:v>
                </c:pt>
                <c:pt idx="1">
                  <c:v>2.4596</c:v>
                </c:pt>
                <c:pt idx="2">
                  <c:v>6.8569</c:v>
                </c:pt>
                <c:pt idx="3">
                  <c:v>17.046</c:v>
                </c:pt>
                <c:pt idx="4">
                  <c:v>54.8629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849-4CBE-B5B0-BF7A4E0E6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902720"/>
        <c:axId val="708918000"/>
      </c:scatterChart>
      <c:valAx>
        <c:axId val="69390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918000"/>
        <c:crosses val="autoZero"/>
        <c:crossBetween val="midCat"/>
      </c:valAx>
      <c:valAx>
        <c:axId val="70891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902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Anions!$A$38:$A$42</c:f>
              <c:numCache>
                <c:formatCode>General</c:formatCode>
                <c:ptCount val="5"/>
                <c:pt idx="0">
                  <c:v>1.0</c:v>
                </c:pt>
                <c:pt idx="1">
                  <c:v>5.0</c:v>
                </c:pt>
                <c:pt idx="2">
                  <c:v>10.0</c:v>
                </c:pt>
                <c:pt idx="3">
                  <c:v>25.0</c:v>
                </c:pt>
                <c:pt idx="4">
                  <c:v>50.0</c:v>
                </c:pt>
              </c:numCache>
            </c:numRef>
          </c:xVal>
          <c:yVal>
            <c:numRef>
              <c:f>Anions!$H$38:$H$42</c:f>
              <c:numCache>
                <c:formatCode>General</c:formatCode>
                <c:ptCount val="5"/>
                <c:pt idx="0">
                  <c:v>0.555</c:v>
                </c:pt>
                <c:pt idx="1">
                  <c:v>4.8771</c:v>
                </c:pt>
                <c:pt idx="2">
                  <c:v>13.0492</c:v>
                </c:pt>
                <c:pt idx="3">
                  <c:v>32.064</c:v>
                </c:pt>
                <c:pt idx="4">
                  <c:v>66.33540000000001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970-402F-8E83-AFB269E69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904816"/>
        <c:axId val="667566368"/>
      </c:scatterChart>
      <c:valAx>
        <c:axId val="69590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566368"/>
        <c:crosses val="autoZero"/>
        <c:crossBetween val="midCat"/>
      </c:valAx>
      <c:valAx>
        <c:axId val="66756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90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Cations!$A$8:$A$12</c:f>
              <c:numCache>
                <c:formatCode>General</c:formatCode>
                <c:ptCount val="5"/>
                <c:pt idx="0">
                  <c:v>1.0</c:v>
                </c:pt>
                <c:pt idx="1">
                  <c:v>5.0</c:v>
                </c:pt>
                <c:pt idx="2">
                  <c:v>10.0</c:v>
                </c:pt>
                <c:pt idx="3">
                  <c:v>25.0</c:v>
                </c:pt>
                <c:pt idx="4">
                  <c:v>50.0</c:v>
                </c:pt>
              </c:numCache>
            </c:numRef>
          </c:xVal>
          <c:yVal>
            <c:numRef>
              <c:f>Cations!$H$8:$H$12</c:f>
              <c:numCache>
                <c:formatCode>General</c:formatCode>
                <c:ptCount val="5"/>
                <c:pt idx="0">
                  <c:v>1.2055</c:v>
                </c:pt>
                <c:pt idx="1">
                  <c:v>5.1827</c:v>
                </c:pt>
                <c:pt idx="2">
                  <c:v>9.9968</c:v>
                </c:pt>
                <c:pt idx="3">
                  <c:v>25.4527</c:v>
                </c:pt>
                <c:pt idx="4">
                  <c:v>49.7519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172-484E-897D-C1372EA18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636960"/>
        <c:axId val="734638736"/>
      </c:scatterChart>
      <c:valAx>
        <c:axId val="73463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638736"/>
        <c:crosses val="autoZero"/>
        <c:crossBetween val="midCat"/>
      </c:valAx>
      <c:valAx>
        <c:axId val="73463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636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Cations!$A$39:$A$43</c:f>
              <c:numCache>
                <c:formatCode>General</c:formatCode>
                <c:ptCount val="5"/>
                <c:pt idx="0">
                  <c:v>1.0</c:v>
                </c:pt>
                <c:pt idx="1">
                  <c:v>5.0</c:v>
                </c:pt>
                <c:pt idx="2">
                  <c:v>10.0</c:v>
                </c:pt>
                <c:pt idx="3">
                  <c:v>25.0</c:v>
                </c:pt>
                <c:pt idx="4">
                  <c:v>50.0</c:v>
                </c:pt>
              </c:numCache>
            </c:numRef>
          </c:xVal>
          <c:yVal>
            <c:numRef>
              <c:f>Cations!$H$39:$H$43</c:f>
              <c:numCache>
                <c:formatCode>General</c:formatCode>
                <c:ptCount val="5"/>
                <c:pt idx="0">
                  <c:v>1.2982</c:v>
                </c:pt>
                <c:pt idx="1">
                  <c:v>5.7978</c:v>
                </c:pt>
                <c:pt idx="2">
                  <c:v>10.4555</c:v>
                </c:pt>
                <c:pt idx="3">
                  <c:v>25.5667</c:v>
                </c:pt>
                <c:pt idx="4">
                  <c:v>50.5324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501-492C-84D3-ED9B349C6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448224"/>
        <c:axId val="734450544"/>
      </c:scatterChart>
      <c:valAx>
        <c:axId val="734448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450544"/>
        <c:crosses val="autoZero"/>
        <c:crossBetween val="midCat"/>
      </c:valAx>
      <c:valAx>
        <c:axId val="73445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44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219075</xdr:colOff>
      <xdr:row>4</xdr:row>
      <xdr:rowOff>4762</xdr:rowOff>
    </xdr:from>
    <xdr:to>
      <xdr:col>18</xdr:col>
      <xdr:colOff>523875</xdr:colOff>
      <xdr:row>13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C92360DD-C717-454E-AFFC-A3F272B20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42862</xdr:colOff>
      <xdr:row>28</xdr:row>
      <xdr:rowOff>90487</xdr:rowOff>
    </xdr:from>
    <xdr:to>
      <xdr:col>17</xdr:col>
      <xdr:colOff>347662</xdr:colOff>
      <xdr:row>42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61F575EA-E9A6-4E45-8BB8-B8A64A2588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6</xdr:row>
      <xdr:rowOff>0</xdr:rowOff>
    </xdr:from>
    <xdr:to>
      <xdr:col>15</xdr:col>
      <xdr:colOff>533400</xdr:colOff>
      <xdr:row>16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B6AC6680-7E4B-4284-9468-1A6851A01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490537</xdr:colOff>
      <xdr:row>29</xdr:row>
      <xdr:rowOff>138111</xdr:rowOff>
    </xdr:from>
    <xdr:to>
      <xdr:col>16</xdr:col>
      <xdr:colOff>142875</xdr:colOff>
      <xdr:row>44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F5CCF17D-CFB5-49FD-863E-805B8F866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4" workbookViewId="0">
      <selection activeCell="F12" sqref="F12:F24"/>
    </sheetView>
  </sheetViews>
  <sheetFormatPr baseColWidth="10" defaultColWidth="8.83203125" defaultRowHeight="15" x14ac:dyDescent="0.2"/>
  <cols>
    <col min="3" max="3" width="14.6640625" bestFit="1" customWidth="1"/>
  </cols>
  <sheetData>
    <row r="1" spans="1:10" x14ac:dyDescent="0.2">
      <c r="B1" t="s">
        <v>0</v>
      </c>
      <c r="C1" t="s">
        <v>1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</row>
    <row r="2" spans="1:10" x14ac:dyDescent="0.2">
      <c r="B2" t="s">
        <v>4</v>
      </c>
      <c r="C2" t="s">
        <v>5</v>
      </c>
      <c r="D2" t="s">
        <v>7</v>
      </c>
      <c r="E2" t="s">
        <v>7</v>
      </c>
      <c r="F2" t="s">
        <v>7</v>
      </c>
      <c r="G2" t="s">
        <v>7</v>
      </c>
      <c r="H2" t="s">
        <v>7</v>
      </c>
      <c r="I2" t="s">
        <v>7</v>
      </c>
    </row>
    <row r="3" spans="1:10" x14ac:dyDescent="0.2">
      <c r="B3" t="s">
        <v>8</v>
      </c>
      <c r="C3" t="s">
        <v>8</v>
      </c>
      <c r="D3" t="s">
        <v>14</v>
      </c>
      <c r="E3" t="s">
        <v>8</v>
      </c>
      <c r="F3" t="s">
        <v>15</v>
      </c>
      <c r="G3" t="s">
        <v>16</v>
      </c>
      <c r="H3" t="s">
        <v>17</v>
      </c>
      <c r="I3" t="s">
        <v>18</v>
      </c>
    </row>
    <row r="4" spans="1:10" x14ac:dyDescent="0.2">
      <c r="D4" t="s">
        <v>20</v>
      </c>
      <c r="E4" t="s">
        <v>20</v>
      </c>
      <c r="F4" t="s">
        <v>20</v>
      </c>
      <c r="G4" t="s">
        <v>20</v>
      </c>
      <c r="H4" t="s">
        <v>20</v>
      </c>
      <c r="I4" t="s">
        <v>20</v>
      </c>
    </row>
    <row r="5" spans="1:10" x14ac:dyDescent="0.2">
      <c r="B5">
        <v>1</v>
      </c>
      <c r="C5" t="s">
        <v>21</v>
      </c>
      <c r="D5">
        <v>3.6700000000000003E-2</v>
      </c>
      <c r="E5">
        <v>1.4352</v>
      </c>
      <c r="F5" t="s">
        <v>6</v>
      </c>
      <c r="G5" t="s">
        <v>6</v>
      </c>
      <c r="H5">
        <v>0.56659999999999999</v>
      </c>
      <c r="I5">
        <v>9.1300000000000006E-2</v>
      </c>
    </row>
    <row r="6" spans="1:10" x14ac:dyDescent="0.2">
      <c r="B6">
        <v>2</v>
      </c>
      <c r="C6" t="s">
        <v>22</v>
      </c>
      <c r="D6" t="s">
        <v>6</v>
      </c>
      <c r="E6" t="s">
        <v>6</v>
      </c>
      <c r="F6" t="s">
        <v>6</v>
      </c>
      <c r="G6" t="s">
        <v>6</v>
      </c>
      <c r="H6" t="s">
        <v>6</v>
      </c>
      <c r="I6" t="s">
        <v>6</v>
      </c>
    </row>
    <row r="7" spans="1:10" x14ac:dyDescent="0.2">
      <c r="A7">
        <v>1</v>
      </c>
      <c r="B7">
        <v>3</v>
      </c>
      <c r="C7" t="s">
        <v>23</v>
      </c>
      <c r="D7">
        <v>0.84460000000000002</v>
      </c>
      <c r="E7">
        <v>2.4112</v>
      </c>
      <c r="F7">
        <v>7.2499999999999995E-2</v>
      </c>
      <c r="G7">
        <v>0.88139999999999996</v>
      </c>
      <c r="H7">
        <v>0.83750000000000002</v>
      </c>
      <c r="I7">
        <v>0.1484</v>
      </c>
      <c r="J7">
        <v>1</v>
      </c>
    </row>
    <row r="8" spans="1:10" x14ac:dyDescent="0.2">
      <c r="A8">
        <v>5</v>
      </c>
      <c r="B8">
        <v>4</v>
      </c>
      <c r="C8" t="s">
        <v>24</v>
      </c>
      <c r="D8">
        <v>4.4630000000000001</v>
      </c>
      <c r="E8">
        <v>5.8411999999999997</v>
      </c>
      <c r="F8">
        <v>3.5405000000000002</v>
      </c>
      <c r="G8">
        <v>4.4587000000000003</v>
      </c>
      <c r="H8">
        <v>2.4596</v>
      </c>
      <c r="I8">
        <v>3.4855999999999998</v>
      </c>
      <c r="J8">
        <v>5</v>
      </c>
    </row>
    <row r="9" spans="1:10" x14ac:dyDescent="0.2">
      <c r="A9">
        <v>10</v>
      </c>
      <c r="B9">
        <v>5</v>
      </c>
      <c r="C9" t="s">
        <v>25</v>
      </c>
      <c r="D9">
        <v>9.2623999999999995</v>
      </c>
      <c r="E9">
        <v>9.8466000000000005</v>
      </c>
      <c r="F9">
        <v>8.5358999999999998</v>
      </c>
      <c r="G9">
        <v>9.0202000000000009</v>
      </c>
      <c r="H9">
        <v>6.8569000000000004</v>
      </c>
      <c r="I9">
        <v>8.7322000000000006</v>
      </c>
      <c r="J9">
        <v>10</v>
      </c>
    </row>
    <row r="10" spans="1:10" x14ac:dyDescent="0.2">
      <c r="A10">
        <v>25</v>
      </c>
      <c r="B10">
        <v>6</v>
      </c>
      <c r="C10" t="s">
        <v>26</v>
      </c>
      <c r="D10">
        <v>24.669699999999999</v>
      </c>
      <c r="E10">
        <v>25.9666</v>
      </c>
      <c r="F10">
        <v>22.194600000000001</v>
      </c>
      <c r="G10">
        <v>24.264600000000002</v>
      </c>
      <c r="H10">
        <v>17.045999999999999</v>
      </c>
      <c r="I10">
        <v>27.143799999999999</v>
      </c>
      <c r="J10">
        <v>25</v>
      </c>
    </row>
    <row r="11" spans="1:10" x14ac:dyDescent="0.2">
      <c r="A11">
        <v>50</v>
      </c>
      <c r="B11">
        <v>7</v>
      </c>
      <c r="C11" t="s">
        <v>27</v>
      </c>
      <c r="D11">
        <v>50.369500000000002</v>
      </c>
      <c r="E11">
        <v>49.435000000000002</v>
      </c>
      <c r="F11">
        <v>51.86</v>
      </c>
      <c r="G11">
        <v>50.620199999999997</v>
      </c>
      <c r="H11">
        <v>54.862900000000003</v>
      </c>
      <c r="I11">
        <v>49.350099999999998</v>
      </c>
      <c r="J11">
        <v>50</v>
      </c>
    </row>
    <row r="12" spans="1:10" x14ac:dyDescent="0.2">
      <c r="B12">
        <v>8</v>
      </c>
      <c r="C12" t="s">
        <v>21</v>
      </c>
      <c r="D12">
        <v>0.1013</v>
      </c>
      <c r="E12">
        <v>1.5740000000000001</v>
      </c>
      <c r="F12" t="s">
        <v>6</v>
      </c>
      <c r="G12" t="s">
        <v>6</v>
      </c>
      <c r="H12">
        <v>0.4546</v>
      </c>
      <c r="I12">
        <v>0.31630000000000003</v>
      </c>
    </row>
    <row r="13" spans="1:10" x14ac:dyDescent="0.2">
      <c r="B13">
        <v>14</v>
      </c>
      <c r="C13" t="s">
        <v>33</v>
      </c>
      <c r="D13">
        <v>0.63800000000000001</v>
      </c>
      <c r="E13">
        <v>14.255599999999999</v>
      </c>
      <c r="F13" t="s">
        <v>6</v>
      </c>
      <c r="G13" t="s">
        <v>6</v>
      </c>
      <c r="H13">
        <v>1.4094</v>
      </c>
      <c r="I13">
        <v>32.4251</v>
      </c>
    </row>
    <row r="14" spans="1:10" x14ac:dyDescent="0.2">
      <c r="B14">
        <v>15</v>
      </c>
      <c r="C14" t="s">
        <v>34</v>
      </c>
      <c r="D14">
        <v>0.34510000000000002</v>
      </c>
      <c r="E14">
        <v>12.9275</v>
      </c>
      <c r="F14" t="s">
        <v>6</v>
      </c>
      <c r="G14">
        <v>1.2425999999999999</v>
      </c>
      <c r="H14">
        <v>0.79059999999999997</v>
      </c>
      <c r="I14">
        <v>32.600099999999998</v>
      </c>
    </row>
    <row r="15" spans="1:10" x14ac:dyDescent="0.2">
      <c r="B15">
        <v>16</v>
      </c>
      <c r="C15" t="s">
        <v>35</v>
      </c>
      <c r="D15">
        <v>0.30449999999999999</v>
      </c>
      <c r="E15">
        <v>10.4824</v>
      </c>
      <c r="F15" t="s">
        <v>6</v>
      </c>
      <c r="G15" t="s">
        <v>6</v>
      </c>
      <c r="H15">
        <v>0.83</v>
      </c>
      <c r="I15">
        <v>19.770299999999999</v>
      </c>
    </row>
    <row r="16" spans="1:10" x14ac:dyDescent="0.2">
      <c r="B16">
        <v>17</v>
      </c>
      <c r="C16" t="s">
        <v>36</v>
      </c>
      <c r="D16">
        <v>0.73160000000000003</v>
      </c>
      <c r="E16">
        <v>15.7369</v>
      </c>
      <c r="F16" t="s">
        <v>6</v>
      </c>
      <c r="G16">
        <v>0.83099999999999996</v>
      </c>
      <c r="H16">
        <v>1.3931</v>
      </c>
      <c r="I16">
        <v>90.524600000000007</v>
      </c>
    </row>
    <row r="17" spans="2:9" x14ac:dyDescent="0.2">
      <c r="B17">
        <v>18</v>
      </c>
      <c r="C17" t="s">
        <v>37</v>
      </c>
      <c r="D17">
        <v>0.53039999999999998</v>
      </c>
      <c r="E17">
        <v>16.157900000000001</v>
      </c>
      <c r="F17" t="s">
        <v>6</v>
      </c>
      <c r="G17" t="s">
        <v>6</v>
      </c>
      <c r="H17">
        <v>2.4906999999999999</v>
      </c>
      <c r="I17">
        <v>88.365899999999996</v>
      </c>
    </row>
    <row r="18" spans="2:9" x14ac:dyDescent="0.2">
      <c r="B18">
        <v>19</v>
      </c>
      <c r="C18" t="s">
        <v>38</v>
      </c>
      <c r="D18">
        <v>2.1575000000000002</v>
      </c>
      <c r="E18">
        <v>11.165699999999999</v>
      </c>
      <c r="F18" t="s">
        <v>6</v>
      </c>
      <c r="G18" t="s">
        <v>6</v>
      </c>
      <c r="H18">
        <v>1.4717</v>
      </c>
      <c r="I18">
        <v>1146.9953</v>
      </c>
    </row>
    <row r="19" spans="2:9" x14ac:dyDescent="0.2">
      <c r="B19">
        <v>20</v>
      </c>
      <c r="C19" t="s">
        <v>39</v>
      </c>
      <c r="D19">
        <v>0.68369999999999997</v>
      </c>
      <c r="E19">
        <v>5.4523000000000001</v>
      </c>
      <c r="F19" t="s">
        <v>6</v>
      </c>
      <c r="G19">
        <v>0.628</v>
      </c>
      <c r="H19">
        <v>1.3239000000000001</v>
      </c>
      <c r="I19">
        <v>754.62509999999997</v>
      </c>
    </row>
    <row r="20" spans="2:9" x14ac:dyDescent="0.2">
      <c r="B20">
        <v>21</v>
      </c>
      <c r="C20" t="s">
        <v>40</v>
      </c>
      <c r="D20">
        <v>0.27750000000000002</v>
      </c>
      <c r="E20">
        <v>5.0682999999999998</v>
      </c>
      <c r="F20" t="s">
        <v>6</v>
      </c>
      <c r="G20">
        <v>0.3241</v>
      </c>
      <c r="H20">
        <v>1.4415</v>
      </c>
      <c r="I20">
        <v>841.98389999999995</v>
      </c>
    </row>
    <row r="21" spans="2:9" x14ac:dyDescent="0.2">
      <c r="B21">
        <v>22</v>
      </c>
      <c r="C21" t="s">
        <v>41</v>
      </c>
      <c r="D21">
        <v>0.85540000000000005</v>
      </c>
      <c r="E21">
        <v>16.653600000000001</v>
      </c>
      <c r="F21" t="s">
        <v>6</v>
      </c>
      <c r="G21">
        <v>0.52649999999999997</v>
      </c>
      <c r="H21">
        <v>1.9161999999999999</v>
      </c>
      <c r="I21">
        <v>1128.2233000000001</v>
      </c>
    </row>
    <row r="22" spans="2:9" x14ac:dyDescent="0.2">
      <c r="B22">
        <v>23</v>
      </c>
      <c r="C22" t="s">
        <v>42</v>
      </c>
      <c r="D22">
        <v>0.20250000000000001</v>
      </c>
      <c r="E22">
        <v>11.702400000000001</v>
      </c>
      <c r="F22" t="s">
        <v>6</v>
      </c>
      <c r="G22">
        <v>0.2135</v>
      </c>
      <c r="H22">
        <v>1.6065</v>
      </c>
      <c r="I22">
        <v>114.0497</v>
      </c>
    </row>
    <row r="23" spans="2:9" x14ac:dyDescent="0.2">
      <c r="B23">
        <v>24</v>
      </c>
      <c r="C23" t="s">
        <v>43</v>
      </c>
      <c r="D23">
        <v>0.9254</v>
      </c>
      <c r="E23">
        <v>22.658899999999999</v>
      </c>
      <c r="F23" t="s">
        <v>6</v>
      </c>
      <c r="G23">
        <v>1.9285000000000001</v>
      </c>
      <c r="H23">
        <v>1.9508000000000001</v>
      </c>
      <c r="I23">
        <v>1102.6549</v>
      </c>
    </row>
    <row r="24" spans="2:9" x14ac:dyDescent="0.2">
      <c r="B24">
        <v>25</v>
      </c>
      <c r="C24" t="s">
        <v>44</v>
      </c>
      <c r="D24">
        <v>0.41120000000000001</v>
      </c>
      <c r="E24">
        <v>14.7004</v>
      </c>
      <c r="F24" t="s">
        <v>6</v>
      </c>
      <c r="G24" t="s">
        <v>6</v>
      </c>
      <c r="H24">
        <v>1.7295</v>
      </c>
      <c r="I24">
        <v>19.113700000000001</v>
      </c>
    </row>
    <row r="25" spans="2:9" x14ac:dyDescent="0.2">
      <c r="B25">
        <v>26</v>
      </c>
      <c r="C25" t="s">
        <v>45</v>
      </c>
      <c r="D25">
        <v>3.09E-2</v>
      </c>
      <c r="E25">
        <v>1.2928999999999999</v>
      </c>
      <c r="F25">
        <v>0.1232</v>
      </c>
      <c r="G25" t="s">
        <v>6</v>
      </c>
      <c r="H25">
        <v>0.21959999999999999</v>
      </c>
      <c r="I25">
        <v>0.44419999999999998</v>
      </c>
    </row>
    <row r="26" spans="2:9" x14ac:dyDescent="0.2">
      <c r="B26">
        <v>27</v>
      </c>
      <c r="C26" t="s">
        <v>46</v>
      </c>
      <c r="D26">
        <v>0.62070000000000003</v>
      </c>
      <c r="E26">
        <v>14.4032</v>
      </c>
      <c r="F26">
        <v>0.32140000000000002</v>
      </c>
      <c r="G26" t="s">
        <v>6</v>
      </c>
      <c r="H26">
        <v>1.8251999999999999</v>
      </c>
      <c r="I26">
        <v>31.049199999999999</v>
      </c>
    </row>
    <row r="27" spans="2:9" x14ac:dyDescent="0.2">
      <c r="B27">
        <v>28</v>
      </c>
      <c r="C27" t="s">
        <v>47</v>
      </c>
      <c r="D27">
        <v>0.32319999999999999</v>
      </c>
      <c r="E27">
        <v>11.7294</v>
      </c>
      <c r="F27" t="s">
        <v>6</v>
      </c>
      <c r="G27" t="s">
        <v>6</v>
      </c>
      <c r="H27">
        <v>1.379</v>
      </c>
      <c r="I27">
        <v>39.998699999999999</v>
      </c>
    </row>
    <row r="28" spans="2:9" x14ac:dyDescent="0.2">
      <c r="B28">
        <v>29</v>
      </c>
      <c r="C28" t="s">
        <v>48</v>
      </c>
      <c r="D28">
        <v>0.32500000000000001</v>
      </c>
      <c r="E28">
        <v>9.5844000000000005</v>
      </c>
      <c r="F28" t="s">
        <v>6</v>
      </c>
      <c r="G28" t="s">
        <v>6</v>
      </c>
      <c r="H28">
        <v>0.157</v>
      </c>
      <c r="I28">
        <v>24.900600000000001</v>
      </c>
    </row>
    <row r="29" spans="2:9" x14ac:dyDescent="0.2">
      <c r="B29">
        <v>30</v>
      </c>
      <c r="C29" t="s">
        <v>49</v>
      </c>
      <c r="D29">
        <v>0.624</v>
      </c>
      <c r="E29">
        <v>13.426600000000001</v>
      </c>
      <c r="F29" t="s">
        <v>6</v>
      </c>
      <c r="G29">
        <v>0.82199999999999995</v>
      </c>
      <c r="H29">
        <v>0.309</v>
      </c>
      <c r="I29">
        <v>94.242500000000007</v>
      </c>
    </row>
    <row r="30" spans="2:9" x14ac:dyDescent="0.2">
      <c r="B30">
        <v>31</v>
      </c>
      <c r="C30" t="s">
        <v>50</v>
      </c>
      <c r="D30">
        <v>0.64870000000000005</v>
      </c>
      <c r="E30">
        <v>13.5258</v>
      </c>
      <c r="F30" t="s">
        <v>6</v>
      </c>
      <c r="G30">
        <v>0.1045</v>
      </c>
      <c r="H30" t="s">
        <v>6</v>
      </c>
      <c r="I30">
        <v>94.945499999999996</v>
      </c>
    </row>
    <row r="31" spans="2:9" x14ac:dyDescent="0.2">
      <c r="B31">
        <v>32</v>
      </c>
      <c r="C31" t="s">
        <v>51</v>
      </c>
      <c r="D31">
        <v>2.3163999999999998</v>
      </c>
      <c r="E31">
        <v>8.6478000000000002</v>
      </c>
      <c r="F31" t="s">
        <v>6</v>
      </c>
      <c r="G31" t="s">
        <v>6</v>
      </c>
      <c r="H31" t="s">
        <v>6</v>
      </c>
      <c r="I31">
        <v>1189.0491999999999</v>
      </c>
    </row>
    <row r="32" spans="2:9" x14ac:dyDescent="0.2">
      <c r="B32">
        <v>33</v>
      </c>
      <c r="C32" t="s">
        <v>52</v>
      </c>
      <c r="D32">
        <v>0.74309999999999998</v>
      </c>
      <c r="E32">
        <v>2.4150999999999998</v>
      </c>
      <c r="F32" t="s">
        <v>6</v>
      </c>
      <c r="G32" t="s">
        <v>6</v>
      </c>
      <c r="H32" t="s">
        <v>6</v>
      </c>
      <c r="I32">
        <v>757.00869999999998</v>
      </c>
    </row>
    <row r="33" spans="1:9" x14ac:dyDescent="0.2">
      <c r="B33">
        <v>34</v>
      </c>
      <c r="C33" t="s">
        <v>53</v>
      </c>
      <c r="D33">
        <v>0.18790000000000001</v>
      </c>
      <c r="E33">
        <v>2.6406999999999998</v>
      </c>
      <c r="F33" t="s">
        <v>6</v>
      </c>
      <c r="G33">
        <v>1.1972</v>
      </c>
      <c r="H33" t="s">
        <v>6</v>
      </c>
      <c r="I33">
        <v>862.70349999999996</v>
      </c>
    </row>
    <row r="34" spans="1:9" x14ac:dyDescent="0.2">
      <c r="B34">
        <v>35</v>
      </c>
      <c r="C34" t="s">
        <v>54</v>
      </c>
      <c r="D34">
        <v>0.81410000000000005</v>
      </c>
      <c r="E34">
        <v>15.5587</v>
      </c>
      <c r="F34" t="s">
        <v>6</v>
      </c>
      <c r="G34" t="s">
        <v>6</v>
      </c>
      <c r="H34" t="s">
        <v>6</v>
      </c>
      <c r="I34">
        <v>1268.7865999999999</v>
      </c>
    </row>
    <row r="35" spans="1:9" x14ac:dyDescent="0.2">
      <c r="B35">
        <v>36</v>
      </c>
      <c r="C35" t="s">
        <v>55</v>
      </c>
      <c r="D35">
        <v>0.30320000000000003</v>
      </c>
      <c r="E35">
        <v>9.8651999999999997</v>
      </c>
      <c r="F35" t="s">
        <v>6</v>
      </c>
      <c r="G35" t="s">
        <v>6</v>
      </c>
      <c r="H35" t="s">
        <v>6</v>
      </c>
      <c r="I35">
        <v>129.04679999999999</v>
      </c>
    </row>
    <row r="36" spans="1:9" x14ac:dyDescent="0.2">
      <c r="B36">
        <v>37</v>
      </c>
      <c r="C36" t="s">
        <v>56</v>
      </c>
      <c r="D36">
        <v>0.74129999999999996</v>
      </c>
      <c r="E36">
        <v>19.029900000000001</v>
      </c>
      <c r="F36" t="s">
        <v>6</v>
      </c>
      <c r="G36" t="s">
        <v>6</v>
      </c>
      <c r="H36" t="s">
        <v>6</v>
      </c>
      <c r="I36">
        <v>1061.6713</v>
      </c>
    </row>
    <row r="37" spans="1:9" x14ac:dyDescent="0.2">
      <c r="B37">
        <v>38</v>
      </c>
      <c r="C37" t="s">
        <v>57</v>
      </c>
      <c r="D37">
        <v>0.25719999999999998</v>
      </c>
      <c r="E37">
        <v>13.392899999999999</v>
      </c>
      <c r="F37" t="s">
        <v>6</v>
      </c>
      <c r="G37" t="s">
        <v>6</v>
      </c>
      <c r="H37">
        <v>0.15909999999999999</v>
      </c>
      <c r="I37">
        <v>21.2104</v>
      </c>
    </row>
    <row r="38" spans="1:9" x14ac:dyDescent="0.2">
      <c r="A38">
        <v>1</v>
      </c>
      <c r="B38">
        <v>39</v>
      </c>
      <c r="C38" t="s">
        <v>23</v>
      </c>
      <c r="D38">
        <v>1.0944</v>
      </c>
      <c r="E38">
        <v>1.4690000000000001</v>
      </c>
      <c r="F38">
        <v>1.4886999999999999</v>
      </c>
      <c r="G38">
        <v>1.0926</v>
      </c>
      <c r="H38">
        <v>0.55500000000000005</v>
      </c>
      <c r="I38">
        <v>0.72670000000000001</v>
      </c>
    </row>
    <row r="39" spans="1:9" x14ac:dyDescent="0.2">
      <c r="A39">
        <v>5</v>
      </c>
      <c r="B39">
        <v>40</v>
      </c>
      <c r="C39" t="s">
        <v>24</v>
      </c>
      <c r="D39">
        <v>4.9311999999999996</v>
      </c>
      <c r="E39">
        <v>4.3413000000000004</v>
      </c>
      <c r="F39">
        <v>5.5522999999999998</v>
      </c>
      <c r="G39">
        <v>5.5034000000000001</v>
      </c>
      <c r="H39">
        <v>4.8771000000000004</v>
      </c>
      <c r="I39">
        <v>4.9287999999999998</v>
      </c>
    </row>
    <row r="40" spans="1:9" x14ac:dyDescent="0.2">
      <c r="A40">
        <v>10</v>
      </c>
      <c r="B40">
        <v>41</v>
      </c>
      <c r="C40" t="s">
        <v>25</v>
      </c>
      <c r="D40">
        <v>10.2081</v>
      </c>
      <c r="E40">
        <v>8.8501999999999992</v>
      </c>
      <c r="F40">
        <v>11.4725</v>
      </c>
      <c r="G40">
        <v>11.188700000000001</v>
      </c>
      <c r="H40">
        <v>13.049200000000001</v>
      </c>
      <c r="I40">
        <v>11.4328</v>
      </c>
    </row>
    <row r="41" spans="1:9" x14ac:dyDescent="0.2">
      <c r="A41">
        <v>25</v>
      </c>
      <c r="B41">
        <v>42</v>
      </c>
      <c r="C41" t="s">
        <v>26</v>
      </c>
      <c r="D41">
        <v>26.0823</v>
      </c>
      <c r="E41">
        <v>22.620699999999999</v>
      </c>
      <c r="F41">
        <v>28.295400000000001</v>
      </c>
      <c r="G41">
        <v>25.750299999999999</v>
      </c>
      <c r="H41">
        <v>32.064</v>
      </c>
      <c r="I41">
        <v>25.210799999999999</v>
      </c>
    </row>
    <row r="42" spans="1:9" x14ac:dyDescent="0.2">
      <c r="A42">
        <v>50</v>
      </c>
      <c r="B42">
        <v>43</v>
      </c>
      <c r="C42" t="s">
        <v>27</v>
      </c>
      <c r="D42">
        <v>52.604799999999997</v>
      </c>
      <c r="E42">
        <v>49.047199999999997</v>
      </c>
      <c r="F42">
        <v>58.776699999999998</v>
      </c>
      <c r="G42">
        <v>53.220300000000002</v>
      </c>
      <c r="H42">
        <v>66.335400000000007</v>
      </c>
      <c r="I42">
        <v>50.776600000000002</v>
      </c>
    </row>
    <row r="43" spans="1:9" x14ac:dyDescent="0.2">
      <c r="B43">
        <v>44</v>
      </c>
      <c r="C43" t="s">
        <v>21</v>
      </c>
      <c r="D43">
        <v>0.1222</v>
      </c>
      <c r="E43">
        <v>1.3441000000000001</v>
      </c>
      <c r="F43">
        <v>8.7099999999999997E-2</v>
      </c>
      <c r="G43">
        <v>0.26029999999999998</v>
      </c>
      <c r="H43">
        <v>1.0086999999999999</v>
      </c>
      <c r="I43">
        <v>0.1273</v>
      </c>
    </row>
    <row r="44" spans="1:9" x14ac:dyDescent="0.2">
      <c r="B44">
        <v>50</v>
      </c>
      <c r="C44" t="s">
        <v>22</v>
      </c>
      <c r="D44">
        <v>0.29370000000000002</v>
      </c>
      <c r="E44" t="s">
        <v>6</v>
      </c>
      <c r="F44">
        <v>1.0947</v>
      </c>
      <c r="G44" t="s">
        <v>6</v>
      </c>
      <c r="H44" t="s">
        <v>6</v>
      </c>
      <c r="I44" t="s">
        <v>6</v>
      </c>
    </row>
    <row r="45" spans="1:9" x14ac:dyDescent="0.2">
      <c r="B45">
        <v>51</v>
      </c>
      <c r="C45" t="s">
        <v>22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  <c r="I45" t="s">
        <v>6</v>
      </c>
    </row>
    <row r="47" spans="1:9" x14ac:dyDescent="0.2">
      <c r="B47" t="s">
        <v>58</v>
      </c>
      <c r="C47" t="s">
        <v>59</v>
      </c>
      <c r="D47" s="1">
        <f>AVERAGE(D38,D7)</f>
        <v>0.96950000000000003</v>
      </c>
      <c r="E47" s="1">
        <f t="shared" ref="E47:I47" si="0">AVERAGE(E38,E7)</f>
        <v>1.9401000000000002</v>
      </c>
      <c r="F47" s="1">
        <f t="shared" si="0"/>
        <v>0.78059999999999996</v>
      </c>
      <c r="G47" s="1">
        <f t="shared" si="0"/>
        <v>0.98699999999999999</v>
      </c>
      <c r="H47" s="1">
        <f t="shared" si="0"/>
        <v>0.69625000000000004</v>
      </c>
      <c r="I47" s="1">
        <f t="shared" si="0"/>
        <v>0.43754999999999999</v>
      </c>
    </row>
    <row r="48" spans="1:9" x14ac:dyDescent="0.2">
      <c r="C48" t="s">
        <v>60</v>
      </c>
      <c r="D48" s="1">
        <f>STDEV(D38,D7)</f>
        <v>0.17663527394039893</v>
      </c>
      <c r="E48" s="1">
        <f t="shared" ref="E48:I48" si="1">STDEV(E38,E7)</f>
        <v>0.6662360092339642</v>
      </c>
      <c r="F48" s="1">
        <f t="shared" si="1"/>
        <v>1.0014046235163885</v>
      </c>
      <c r="G48" s="1">
        <f t="shared" si="1"/>
        <v>0.14934095218659921</v>
      </c>
      <c r="H48" s="1">
        <f t="shared" si="1"/>
        <v>0.19975766568519951</v>
      </c>
      <c r="I48" s="1">
        <f t="shared" si="1"/>
        <v>0.40891985156018051</v>
      </c>
    </row>
    <row r="49" spans="3:9" x14ac:dyDescent="0.2">
      <c r="C49" t="s">
        <v>61</v>
      </c>
      <c r="D49" s="1">
        <f>D48*100/D47</f>
        <v>18.219213402826089</v>
      </c>
      <c r="E49" s="1">
        <f t="shared" ref="E49:I49" si="2">E48*100/E47</f>
        <v>34.340292213492305</v>
      </c>
      <c r="F49" s="1">
        <f t="shared" si="2"/>
        <v>128.28652619989603</v>
      </c>
      <c r="G49" s="1">
        <f t="shared" si="2"/>
        <v>15.130795560952302</v>
      </c>
      <c r="H49" s="1">
        <f t="shared" si="2"/>
        <v>28.690508536473896</v>
      </c>
      <c r="I49" s="1">
        <f t="shared" si="2"/>
        <v>93.456713875026978</v>
      </c>
    </row>
    <row r="50" spans="3:9" x14ac:dyDescent="0.2">
      <c r="D50" s="1"/>
      <c r="E50" s="1"/>
      <c r="F50" s="1"/>
      <c r="G50" s="1"/>
      <c r="H50" s="1"/>
    </row>
    <row r="51" spans="3:9" x14ac:dyDescent="0.2">
      <c r="C51" t="s">
        <v>62</v>
      </c>
      <c r="D51" s="9">
        <f>D48*3</f>
        <v>0.52990582182119683</v>
      </c>
      <c r="E51" s="9">
        <f t="shared" ref="E51:I51" si="3">E48*3</f>
        <v>1.9987080277018925</v>
      </c>
      <c r="F51" s="9">
        <f t="shared" si="3"/>
        <v>3.0042138705491652</v>
      </c>
      <c r="G51" s="9">
        <f t="shared" si="3"/>
        <v>0.44802285655979762</v>
      </c>
      <c r="H51" s="9">
        <f t="shared" si="3"/>
        <v>0.59927299705559856</v>
      </c>
      <c r="I51" s="9">
        <f t="shared" si="3"/>
        <v>1.2267595546805414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9"/>
  <sheetViews>
    <sheetView topLeftCell="B1" workbookViewId="0">
      <selection activeCell="S3" sqref="S3:Y27"/>
    </sheetView>
  </sheetViews>
  <sheetFormatPr baseColWidth="10" defaultColWidth="8.83203125" defaultRowHeight="15" x14ac:dyDescent="0.2"/>
  <cols>
    <col min="2" max="2" width="14.6640625" bestFit="1" customWidth="1"/>
  </cols>
  <sheetData>
    <row r="1" spans="2:24" x14ac:dyDescent="0.2">
      <c r="C1" t="s">
        <v>75</v>
      </c>
      <c r="J1" t="s">
        <v>76</v>
      </c>
      <c r="S1" t="s">
        <v>62</v>
      </c>
    </row>
    <row r="2" spans="2:24" x14ac:dyDescent="0.2">
      <c r="C2" t="s">
        <v>14</v>
      </c>
      <c r="D2" t="s">
        <v>8</v>
      </c>
      <c r="E2" t="s">
        <v>15</v>
      </c>
      <c r="F2" t="s">
        <v>16</v>
      </c>
      <c r="G2" t="s">
        <v>17</v>
      </c>
      <c r="H2" t="s">
        <v>18</v>
      </c>
      <c r="K2" t="s">
        <v>14</v>
      </c>
      <c r="L2" t="s">
        <v>8</v>
      </c>
      <c r="M2" t="s">
        <v>15</v>
      </c>
      <c r="N2" t="s">
        <v>16</v>
      </c>
      <c r="O2" t="s">
        <v>17</v>
      </c>
      <c r="P2" t="s">
        <v>18</v>
      </c>
      <c r="S2" t="s">
        <v>14</v>
      </c>
      <c r="T2" t="s">
        <v>8</v>
      </c>
      <c r="U2" t="s">
        <v>15</v>
      </c>
      <c r="V2" t="s">
        <v>16</v>
      </c>
      <c r="W2" t="s">
        <v>17</v>
      </c>
      <c r="X2" t="s">
        <v>18</v>
      </c>
    </row>
    <row r="3" spans="2:24" x14ac:dyDescent="0.2">
      <c r="B3" t="s">
        <v>33</v>
      </c>
      <c r="C3">
        <v>0.63800000000000001</v>
      </c>
      <c r="D3">
        <v>14.255599999999999</v>
      </c>
      <c r="E3" t="s">
        <v>6</v>
      </c>
      <c r="F3" t="s">
        <v>6</v>
      </c>
      <c r="G3">
        <v>1.4094</v>
      </c>
      <c r="H3">
        <v>32.4251</v>
      </c>
      <c r="K3">
        <f>C3-C$29</f>
        <v>0.60709999999999997</v>
      </c>
      <c r="L3">
        <f>D3-D$29</f>
        <v>12.9627</v>
      </c>
      <c r="M3" t="s">
        <v>6</v>
      </c>
      <c r="N3" t="s">
        <v>6</v>
      </c>
      <c r="O3">
        <f>G3-G$29</f>
        <v>1.1898</v>
      </c>
      <c r="P3">
        <f>H3-H$29</f>
        <v>31.980900000000002</v>
      </c>
      <c r="S3">
        <f>K3-K$29</f>
        <v>0.60709999999999997</v>
      </c>
      <c r="T3">
        <f>L3-L$29</f>
        <v>12.9627</v>
      </c>
      <c r="W3">
        <f>O3-O$29</f>
        <v>1.1898</v>
      </c>
      <c r="X3">
        <f>P3-P$29</f>
        <v>31.980900000000002</v>
      </c>
    </row>
    <row r="4" spans="2:24" x14ac:dyDescent="0.2">
      <c r="B4" t="s">
        <v>34</v>
      </c>
      <c r="C4">
        <v>0.34510000000000002</v>
      </c>
      <c r="D4">
        <v>12.9275</v>
      </c>
      <c r="E4" t="s">
        <v>6</v>
      </c>
      <c r="F4">
        <v>1.2425999999999999</v>
      </c>
      <c r="G4">
        <v>0.79059999999999997</v>
      </c>
      <c r="H4">
        <v>32.600099999999998</v>
      </c>
      <c r="K4">
        <f t="shared" ref="K4:K27" si="0">C4-C$29</f>
        <v>0.31420000000000003</v>
      </c>
      <c r="L4">
        <f t="shared" ref="L4:L27" si="1">D4-D$29</f>
        <v>11.634600000000001</v>
      </c>
      <c r="M4" t="s">
        <v>6</v>
      </c>
      <c r="N4">
        <v>1.2425999999999999</v>
      </c>
      <c r="O4">
        <f t="shared" ref="O4:O27" si="2">G4-G$29</f>
        <v>0.57099999999999995</v>
      </c>
      <c r="P4">
        <f t="shared" ref="P4:P27" si="3">H4-H$29</f>
        <v>32.155899999999995</v>
      </c>
      <c r="T4">
        <f t="shared" ref="T4:T27" si="4">L4-L$29</f>
        <v>11.634600000000001</v>
      </c>
      <c r="V4">
        <v>1.2425999999999999</v>
      </c>
      <c r="X4">
        <f t="shared" ref="X4:X27" si="5">P4-P$29</f>
        <v>32.155899999999995</v>
      </c>
    </row>
    <row r="5" spans="2:24" x14ac:dyDescent="0.2">
      <c r="B5" t="s">
        <v>35</v>
      </c>
      <c r="C5">
        <v>0.30449999999999999</v>
      </c>
      <c r="D5">
        <v>10.4824</v>
      </c>
      <c r="E5" t="s">
        <v>6</v>
      </c>
      <c r="F5" t="s">
        <v>6</v>
      </c>
      <c r="G5">
        <v>0.83</v>
      </c>
      <c r="H5">
        <v>19.770299999999999</v>
      </c>
      <c r="K5">
        <f t="shared" si="0"/>
        <v>0.27360000000000001</v>
      </c>
      <c r="L5">
        <f t="shared" si="1"/>
        <v>9.1895000000000007</v>
      </c>
      <c r="M5" t="s">
        <v>6</v>
      </c>
      <c r="N5" t="s">
        <v>6</v>
      </c>
      <c r="O5">
        <f t="shared" si="2"/>
        <v>0.61039999999999994</v>
      </c>
      <c r="P5">
        <f t="shared" si="3"/>
        <v>19.3261</v>
      </c>
      <c r="T5">
        <f t="shared" si="4"/>
        <v>9.1895000000000007</v>
      </c>
      <c r="W5">
        <f t="shared" ref="W5:W17" si="6">O5-O$29</f>
        <v>0.61039999999999994</v>
      </c>
      <c r="X5">
        <f t="shared" si="5"/>
        <v>19.3261</v>
      </c>
    </row>
    <row r="6" spans="2:24" x14ac:dyDescent="0.2">
      <c r="B6" t="s">
        <v>36</v>
      </c>
      <c r="C6">
        <v>0.73160000000000003</v>
      </c>
      <c r="D6">
        <v>15.7369</v>
      </c>
      <c r="E6" t="s">
        <v>6</v>
      </c>
      <c r="F6">
        <v>0.83099999999999996</v>
      </c>
      <c r="G6">
        <v>1.3931</v>
      </c>
      <c r="H6">
        <v>90.524600000000007</v>
      </c>
      <c r="K6">
        <f t="shared" si="0"/>
        <v>0.70069999999999999</v>
      </c>
      <c r="L6">
        <f t="shared" si="1"/>
        <v>14.444000000000001</v>
      </c>
      <c r="M6" t="s">
        <v>6</v>
      </c>
      <c r="N6">
        <v>0.83099999999999996</v>
      </c>
      <c r="O6">
        <f t="shared" si="2"/>
        <v>1.1735</v>
      </c>
      <c r="P6">
        <f t="shared" si="3"/>
        <v>90.080400000000012</v>
      </c>
      <c r="S6">
        <f t="shared" ref="S6:S26" si="7">K6-K$29</f>
        <v>0.70069999999999999</v>
      </c>
      <c r="T6">
        <f t="shared" si="4"/>
        <v>14.444000000000001</v>
      </c>
      <c r="V6">
        <v>0.83099999999999996</v>
      </c>
      <c r="W6">
        <f t="shared" si="6"/>
        <v>1.1735</v>
      </c>
      <c r="X6">
        <f t="shared" si="5"/>
        <v>90.080400000000012</v>
      </c>
    </row>
    <row r="7" spans="2:24" x14ac:dyDescent="0.2">
      <c r="B7" t="s">
        <v>37</v>
      </c>
      <c r="C7">
        <v>0.53039999999999998</v>
      </c>
      <c r="D7">
        <v>16.157900000000001</v>
      </c>
      <c r="E7" t="s">
        <v>6</v>
      </c>
      <c r="F7" t="s">
        <v>6</v>
      </c>
      <c r="G7">
        <v>2.4906999999999999</v>
      </c>
      <c r="H7">
        <v>88.365899999999996</v>
      </c>
      <c r="K7">
        <f t="shared" si="0"/>
        <v>0.4995</v>
      </c>
      <c r="L7">
        <f t="shared" si="1"/>
        <v>14.865000000000002</v>
      </c>
      <c r="M7" t="s">
        <v>6</v>
      </c>
      <c r="N7" t="s">
        <v>6</v>
      </c>
      <c r="O7">
        <f t="shared" si="2"/>
        <v>2.2711000000000001</v>
      </c>
      <c r="P7">
        <f t="shared" si="3"/>
        <v>87.921700000000001</v>
      </c>
      <c r="T7">
        <f t="shared" si="4"/>
        <v>14.865000000000002</v>
      </c>
      <c r="W7">
        <f t="shared" si="6"/>
        <v>2.2711000000000001</v>
      </c>
      <c r="X7">
        <f t="shared" si="5"/>
        <v>87.921700000000001</v>
      </c>
    </row>
    <row r="8" spans="2:24" x14ac:dyDescent="0.2">
      <c r="B8" t="s">
        <v>38</v>
      </c>
      <c r="C8">
        <v>2.1575000000000002</v>
      </c>
      <c r="D8">
        <v>11.165699999999999</v>
      </c>
      <c r="E8" t="s">
        <v>6</v>
      </c>
      <c r="F8" t="s">
        <v>6</v>
      </c>
      <c r="G8">
        <v>1.4717</v>
      </c>
      <c r="H8">
        <v>1146.9953</v>
      </c>
      <c r="K8">
        <f t="shared" si="0"/>
        <v>2.1266000000000003</v>
      </c>
      <c r="L8">
        <f t="shared" si="1"/>
        <v>9.8727999999999998</v>
      </c>
      <c r="M8" t="s">
        <v>6</v>
      </c>
      <c r="N8" t="s">
        <v>6</v>
      </c>
      <c r="O8">
        <f t="shared" si="2"/>
        <v>1.2521</v>
      </c>
      <c r="P8">
        <f t="shared" si="3"/>
        <v>1146.5511000000001</v>
      </c>
      <c r="S8">
        <f t="shared" si="7"/>
        <v>2.1266000000000003</v>
      </c>
      <c r="T8">
        <f t="shared" si="4"/>
        <v>9.8727999999999998</v>
      </c>
      <c r="W8">
        <f t="shared" si="6"/>
        <v>1.2521</v>
      </c>
      <c r="X8">
        <f t="shared" si="5"/>
        <v>1146.5511000000001</v>
      </c>
    </row>
    <row r="9" spans="2:24" x14ac:dyDescent="0.2">
      <c r="B9" t="s">
        <v>39</v>
      </c>
      <c r="C9">
        <v>0.68369999999999997</v>
      </c>
      <c r="D9">
        <v>5.4523000000000001</v>
      </c>
      <c r="E9" t="s">
        <v>6</v>
      </c>
      <c r="F9">
        <v>0.628</v>
      </c>
      <c r="G9">
        <v>1.3239000000000001</v>
      </c>
      <c r="H9">
        <v>754.62509999999997</v>
      </c>
      <c r="K9">
        <f t="shared" si="0"/>
        <v>0.65279999999999994</v>
      </c>
      <c r="L9">
        <f t="shared" si="1"/>
        <v>4.1593999999999998</v>
      </c>
      <c r="M9" t="s">
        <v>6</v>
      </c>
      <c r="N9">
        <v>0.628</v>
      </c>
      <c r="O9">
        <f t="shared" si="2"/>
        <v>1.1043000000000001</v>
      </c>
      <c r="P9">
        <f t="shared" si="3"/>
        <v>754.18089999999995</v>
      </c>
      <c r="S9">
        <f t="shared" si="7"/>
        <v>0.65279999999999994</v>
      </c>
      <c r="T9">
        <f t="shared" si="4"/>
        <v>4.1593999999999998</v>
      </c>
      <c r="V9">
        <v>0.628</v>
      </c>
      <c r="W9">
        <f t="shared" si="6"/>
        <v>1.1043000000000001</v>
      </c>
      <c r="X9">
        <f t="shared" si="5"/>
        <v>754.18089999999995</v>
      </c>
    </row>
    <row r="10" spans="2:24" x14ac:dyDescent="0.2">
      <c r="B10" t="s">
        <v>40</v>
      </c>
      <c r="C10">
        <v>0.27750000000000002</v>
      </c>
      <c r="D10">
        <v>5.0682999999999998</v>
      </c>
      <c r="E10" t="s">
        <v>6</v>
      </c>
      <c r="F10">
        <v>0.3241</v>
      </c>
      <c r="G10">
        <v>1.4415</v>
      </c>
      <c r="H10">
        <v>841.98389999999995</v>
      </c>
      <c r="K10">
        <f t="shared" si="0"/>
        <v>0.24660000000000001</v>
      </c>
      <c r="L10">
        <f t="shared" si="1"/>
        <v>3.7753999999999999</v>
      </c>
      <c r="M10" t="s">
        <v>6</v>
      </c>
      <c r="N10">
        <v>0.3241</v>
      </c>
      <c r="O10">
        <f t="shared" si="2"/>
        <v>1.2219</v>
      </c>
      <c r="P10">
        <f t="shared" si="3"/>
        <v>841.53969999999993</v>
      </c>
      <c r="T10">
        <f t="shared" si="4"/>
        <v>3.7753999999999999</v>
      </c>
      <c r="W10">
        <f t="shared" si="6"/>
        <v>1.2219</v>
      </c>
      <c r="X10">
        <f t="shared" si="5"/>
        <v>841.53969999999993</v>
      </c>
    </row>
    <row r="11" spans="2:24" x14ac:dyDescent="0.2">
      <c r="B11" t="s">
        <v>41</v>
      </c>
      <c r="C11">
        <v>0.85540000000000005</v>
      </c>
      <c r="D11">
        <v>16.653600000000001</v>
      </c>
      <c r="E11" t="s">
        <v>6</v>
      </c>
      <c r="F11">
        <v>0.52649999999999997</v>
      </c>
      <c r="G11">
        <v>1.9161999999999999</v>
      </c>
      <c r="H11">
        <v>1128.2233000000001</v>
      </c>
      <c r="K11">
        <f t="shared" si="0"/>
        <v>0.82450000000000001</v>
      </c>
      <c r="L11">
        <f t="shared" si="1"/>
        <v>15.360700000000001</v>
      </c>
      <c r="M11" t="s">
        <v>6</v>
      </c>
      <c r="N11">
        <v>0.52649999999999997</v>
      </c>
      <c r="O11">
        <f t="shared" si="2"/>
        <v>1.6965999999999999</v>
      </c>
      <c r="P11">
        <f t="shared" si="3"/>
        <v>1127.7791000000002</v>
      </c>
      <c r="S11">
        <f t="shared" si="7"/>
        <v>0.82450000000000001</v>
      </c>
      <c r="T11">
        <f t="shared" si="4"/>
        <v>15.360700000000001</v>
      </c>
      <c r="V11">
        <v>0.52649999999999997</v>
      </c>
      <c r="W11">
        <f t="shared" si="6"/>
        <v>1.6965999999999999</v>
      </c>
      <c r="X11">
        <f t="shared" si="5"/>
        <v>1127.7791000000002</v>
      </c>
    </row>
    <row r="12" spans="2:24" x14ac:dyDescent="0.2">
      <c r="B12" t="s">
        <v>42</v>
      </c>
      <c r="C12">
        <v>0.20250000000000001</v>
      </c>
      <c r="D12">
        <v>11.702400000000001</v>
      </c>
      <c r="E12" t="s">
        <v>6</v>
      </c>
      <c r="F12">
        <v>0.2135</v>
      </c>
      <c r="G12">
        <v>1.6065</v>
      </c>
      <c r="H12">
        <v>114.0497</v>
      </c>
      <c r="K12">
        <f t="shared" si="0"/>
        <v>0.1716</v>
      </c>
      <c r="L12">
        <f t="shared" si="1"/>
        <v>10.409500000000001</v>
      </c>
      <c r="M12" t="s">
        <v>6</v>
      </c>
      <c r="N12">
        <v>0.2135</v>
      </c>
      <c r="O12">
        <f t="shared" si="2"/>
        <v>1.3869</v>
      </c>
      <c r="P12">
        <f t="shared" si="3"/>
        <v>113.60550000000001</v>
      </c>
      <c r="T12">
        <f t="shared" si="4"/>
        <v>10.409500000000001</v>
      </c>
      <c r="W12">
        <f t="shared" si="6"/>
        <v>1.3869</v>
      </c>
      <c r="X12">
        <f t="shared" si="5"/>
        <v>113.60550000000001</v>
      </c>
    </row>
    <row r="13" spans="2:24" x14ac:dyDescent="0.2">
      <c r="B13" t="s">
        <v>43</v>
      </c>
      <c r="C13">
        <v>0.9254</v>
      </c>
      <c r="D13">
        <v>22.658899999999999</v>
      </c>
      <c r="E13" t="s">
        <v>6</v>
      </c>
      <c r="F13">
        <v>1.9285000000000001</v>
      </c>
      <c r="G13">
        <v>1.9508000000000001</v>
      </c>
      <c r="H13">
        <v>1102.6549</v>
      </c>
      <c r="K13">
        <f t="shared" si="0"/>
        <v>0.89449999999999996</v>
      </c>
      <c r="L13">
        <f t="shared" si="1"/>
        <v>21.366</v>
      </c>
      <c r="M13" t="s">
        <v>6</v>
      </c>
      <c r="N13">
        <v>1.9285000000000001</v>
      </c>
      <c r="O13">
        <f t="shared" si="2"/>
        <v>1.7312000000000001</v>
      </c>
      <c r="P13">
        <f t="shared" si="3"/>
        <v>1102.2107000000001</v>
      </c>
      <c r="S13">
        <f t="shared" si="7"/>
        <v>0.89449999999999996</v>
      </c>
      <c r="T13">
        <f t="shared" si="4"/>
        <v>21.366</v>
      </c>
      <c r="V13">
        <v>1.9285000000000001</v>
      </c>
      <c r="W13">
        <f t="shared" si="6"/>
        <v>1.7312000000000001</v>
      </c>
      <c r="X13">
        <f t="shared" si="5"/>
        <v>1102.2107000000001</v>
      </c>
    </row>
    <row r="14" spans="2:24" x14ac:dyDescent="0.2">
      <c r="B14" t="s">
        <v>44</v>
      </c>
      <c r="C14">
        <v>0.41120000000000001</v>
      </c>
      <c r="D14">
        <v>14.7004</v>
      </c>
      <c r="E14" t="s">
        <v>6</v>
      </c>
      <c r="F14" t="s">
        <v>6</v>
      </c>
      <c r="G14">
        <v>1.7295</v>
      </c>
      <c r="H14">
        <v>19.113700000000001</v>
      </c>
      <c r="K14">
        <f t="shared" si="0"/>
        <v>0.38030000000000003</v>
      </c>
      <c r="L14">
        <f t="shared" si="1"/>
        <v>13.407500000000001</v>
      </c>
      <c r="M14" t="s">
        <v>6</v>
      </c>
      <c r="N14" t="s">
        <v>6</v>
      </c>
      <c r="O14">
        <f t="shared" si="2"/>
        <v>1.5099</v>
      </c>
      <c r="P14">
        <f t="shared" si="3"/>
        <v>18.669500000000003</v>
      </c>
      <c r="T14">
        <f t="shared" si="4"/>
        <v>13.407500000000001</v>
      </c>
      <c r="W14">
        <f t="shared" si="6"/>
        <v>1.5099</v>
      </c>
      <c r="X14">
        <f t="shared" si="5"/>
        <v>18.669500000000003</v>
      </c>
    </row>
    <row r="15" spans="2:24" x14ac:dyDescent="0.2">
      <c r="B15" t="s">
        <v>45</v>
      </c>
      <c r="C15">
        <v>3.09E-2</v>
      </c>
      <c r="D15">
        <v>1.2928999999999999</v>
      </c>
      <c r="E15">
        <v>0.1232</v>
      </c>
      <c r="F15" t="s">
        <v>6</v>
      </c>
      <c r="G15">
        <v>0.21959999999999999</v>
      </c>
      <c r="H15">
        <v>0.44419999999999998</v>
      </c>
      <c r="K15">
        <f t="shared" si="0"/>
        <v>0</v>
      </c>
      <c r="L15">
        <f t="shared" si="1"/>
        <v>0</v>
      </c>
      <c r="M15">
        <f t="shared" ref="M15:M16" si="8">E15-E$29</f>
        <v>0</v>
      </c>
      <c r="N15" t="s">
        <v>6</v>
      </c>
      <c r="O15">
        <f t="shared" si="2"/>
        <v>0</v>
      </c>
      <c r="P15">
        <f t="shared" si="3"/>
        <v>0</v>
      </c>
    </row>
    <row r="16" spans="2:24" x14ac:dyDescent="0.2">
      <c r="B16" t="s">
        <v>46</v>
      </c>
      <c r="C16">
        <v>0.62070000000000003</v>
      </c>
      <c r="D16">
        <v>14.4032</v>
      </c>
      <c r="E16">
        <v>0.32140000000000002</v>
      </c>
      <c r="F16" t="s">
        <v>6</v>
      </c>
      <c r="G16">
        <v>1.8251999999999999</v>
      </c>
      <c r="H16">
        <v>31.049199999999999</v>
      </c>
      <c r="K16">
        <f t="shared" si="0"/>
        <v>0.58979999999999999</v>
      </c>
      <c r="L16">
        <f t="shared" si="1"/>
        <v>13.110300000000001</v>
      </c>
      <c r="M16">
        <f t="shared" si="8"/>
        <v>0.19820000000000002</v>
      </c>
      <c r="N16" t="s">
        <v>6</v>
      </c>
      <c r="O16">
        <f t="shared" si="2"/>
        <v>1.6055999999999999</v>
      </c>
      <c r="P16">
        <f t="shared" si="3"/>
        <v>30.605</v>
      </c>
      <c r="S16">
        <f t="shared" si="7"/>
        <v>0.58979999999999999</v>
      </c>
      <c r="T16">
        <f t="shared" si="4"/>
        <v>13.110300000000001</v>
      </c>
      <c r="W16">
        <f t="shared" si="6"/>
        <v>1.6055999999999999</v>
      </c>
      <c r="X16">
        <f t="shared" si="5"/>
        <v>30.605</v>
      </c>
    </row>
    <row r="17" spans="2:24" x14ac:dyDescent="0.2">
      <c r="B17" t="s">
        <v>47</v>
      </c>
      <c r="C17">
        <v>0.32319999999999999</v>
      </c>
      <c r="D17">
        <v>11.7294</v>
      </c>
      <c r="E17" t="s">
        <v>6</v>
      </c>
      <c r="F17" t="s">
        <v>6</v>
      </c>
      <c r="G17">
        <v>1.379</v>
      </c>
      <c r="H17">
        <v>39.998699999999999</v>
      </c>
      <c r="K17">
        <f t="shared" si="0"/>
        <v>0.2923</v>
      </c>
      <c r="L17">
        <f t="shared" si="1"/>
        <v>10.436500000000001</v>
      </c>
      <c r="M17" t="s">
        <v>6</v>
      </c>
      <c r="N17" t="s">
        <v>6</v>
      </c>
      <c r="O17">
        <f t="shared" si="2"/>
        <v>1.1594</v>
      </c>
      <c r="P17">
        <f t="shared" si="3"/>
        <v>39.554499999999997</v>
      </c>
      <c r="T17">
        <f t="shared" si="4"/>
        <v>10.436500000000001</v>
      </c>
      <c r="W17">
        <f t="shared" si="6"/>
        <v>1.1594</v>
      </c>
      <c r="X17">
        <f t="shared" si="5"/>
        <v>39.554499999999997</v>
      </c>
    </row>
    <row r="18" spans="2:24" x14ac:dyDescent="0.2">
      <c r="B18" t="s">
        <v>48</v>
      </c>
      <c r="C18">
        <v>0.32500000000000001</v>
      </c>
      <c r="D18">
        <v>9.5844000000000005</v>
      </c>
      <c r="E18" t="s">
        <v>6</v>
      </c>
      <c r="F18" t="s">
        <v>6</v>
      </c>
      <c r="G18">
        <v>0.157</v>
      </c>
      <c r="H18">
        <v>24.900600000000001</v>
      </c>
      <c r="K18">
        <f t="shared" si="0"/>
        <v>0.29410000000000003</v>
      </c>
      <c r="L18">
        <f t="shared" si="1"/>
        <v>8.291500000000001</v>
      </c>
      <c r="M18" t="s">
        <v>6</v>
      </c>
      <c r="N18" t="s">
        <v>6</v>
      </c>
      <c r="O18">
        <f t="shared" si="2"/>
        <v>-6.2599999999999989E-2</v>
      </c>
      <c r="P18">
        <f t="shared" si="3"/>
        <v>24.456400000000002</v>
      </c>
      <c r="T18">
        <f t="shared" si="4"/>
        <v>8.291500000000001</v>
      </c>
      <c r="X18">
        <f t="shared" si="5"/>
        <v>24.456400000000002</v>
      </c>
    </row>
    <row r="19" spans="2:24" x14ac:dyDescent="0.2">
      <c r="B19" t="s">
        <v>49</v>
      </c>
      <c r="C19">
        <v>0.624</v>
      </c>
      <c r="D19">
        <v>13.426600000000001</v>
      </c>
      <c r="E19" t="s">
        <v>6</v>
      </c>
      <c r="F19">
        <v>0.82199999999999995</v>
      </c>
      <c r="G19">
        <v>0.309</v>
      </c>
      <c r="H19">
        <v>94.242500000000007</v>
      </c>
      <c r="K19">
        <f t="shared" si="0"/>
        <v>0.59309999999999996</v>
      </c>
      <c r="L19">
        <f t="shared" si="1"/>
        <v>12.133700000000001</v>
      </c>
      <c r="M19" t="s">
        <v>6</v>
      </c>
      <c r="N19">
        <v>0.82199999999999995</v>
      </c>
      <c r="O19">
        <f t="shared" si="2"/>
        <v>8.9400000000000007E-2</v>
      </c>
      <c r="P19">
        <f t="shared" si="3"/>
        <v>93.798300000000012</v>
      </c>
      <c r="S19">
        <f t="shared" si="7"/>
        <v>0.59309999999999996</v>
      </c>
      <c r="T19">
        <f t="shared" si="4"/>
        <v>12.133700000000001</v>
      </c>
      <c r="V19">
        <v>0.82199999999999995</v>
      </c>
      <c r="X19">
        <f t="shared" si="5"/>
        <v>93.798300000000012</v>
      </c>
    </row>
    <row r="20" spans="2:24" x14ac:dyDescent="0.2">
      <c r="B20" t="s">
        <v>50</v>
      </c>
      <c r="C20">
        <v>0.64870000000000005</v>
      </c>
      <c r="D20">
        <v>13.5258</v>
      </c>
      <c r="E20" t="s">
        <v>6</v>
      </c>
      <c r="F20">
        <v>0.1045</v>
      </c>
      <c r="G20" t="s">
        <v>6</v>
      </c>
      <c r="H20">
        <v>94.945499999999996</v>
      </c>
      <c r="K20">
        <f t="shared" si="0"/>
        <v>0.61780000000000002</v>
      </c>
      <c r="L20">
        <f t="shared" si="1"/>
        <v>12.232900000000001</v>
      </c>
      <c r="M20" t="s">
        <v>6</v>
      </c>
      <c r="N20">
        <v>0.1045</v>
      </c>
      <c r="O20" t="s">
        <v>6</v>
      </c>
      <c r="P20">
        <f t="shared" si="3"/>
        <v>94.501300000000001</v>
      </c>
      <c r="S20">
        <f t="shared" si="7"/>
        <v>0.61780000000000002</v>
      </c>
      <c r="T20">
        <f t="shared" si="4"/>
        <v>12.232900000000001</v>
      </c>
      <c r="X20">
        <f t="shared" si="5"/>
        <v>94.501300000000001</v>
      </c>
    </row>
    <row r="21" spans="2:24" x14ac:dyDescent="0.2">
      <c r="B21" t="s">
        <v>51</v>
      </c>
      <c r="C21">
        <v>2.3163999999999998</v>
      </c>
      <c r="D21">
        <v>8.6478000000000002</v>
      </c>
      <c r="E21" t="s">
        <v>6</v>
      </c>
      <c r="F21" t="s">
        <v>6</v>
      </c>
      <c r="G21" t="s">
        <v>6</v>
      </c>
      <c r="H21">
        <v>1189.0491999999999</v>
      </c>
      <c r="K21">
        <f t="shared" si="0"/>
        <v>2.2854999999999999</v>
      </c>
      <c r="L21">
        <f t="shared" si="1"/>
        <v>7.3549000000000007</v>
      </c>
      <c r="M21" t="s">
        <v>6</v>
      </c>
      <c r="N21" t="s">
        <v>6</v>
      </c>
      <c r="O21" t="s">
        <v>6</v>
      </c>
      <c r="P21">
        <f t="shared" si="3"/>
        <v>1188.605</v>
      </c>
      <c r="S21">
        <f t="shared" si="7"/>
        <v>2.2854999999999999</v>
      </c>
      <c r="T21">
        <f t="shared" si="4"/>
        <v>7.3549000000000007</v>
      </c>
      <c r="X21">
        <f t="shared" si="5"/>
        <v>1188.605</v>
      </c>
    </row>
    <row r="22" spans="2:24" x14ac:dyDescent="0.2">
      <c r="B22" t="s">
        <v>52</v>
      </c>
      <c r="C22">
        <v>0.74309999999999998</v>
      </c>
      <c r="D22">
        <v>2.4150999999999998</v>
      </c>
      <c r="E22" t="s">
        <v>6</v>
      </c>
      <c r="F22" t="s">
        <v>6</v>
      </c>
      <c r="G22" t="s">
        <v>6</v>
      </c>
      <c r="H22">
        <v>757.00869999999998</v>
      </c>
      <c r="K22">
        <f t="shared" si="0"/>
        <v>0.71219999999999994</v>
      </c>
      <c r="L22">
        <f t="shared" si="1"/>
        <v>1.1221999999999999</v>
      </c>
      <c r="M22" t="s">
        <v>6</v>
      </c>
      <c r="N22" t="s">
        <v>6</v>
      </c>
      <c r="O22" t="s">
        <v>6</v>
      </c>
      <c r="P22">
        <f t="shared" si="3"/>
        <v>756.56449999999995</v>
      </c>
      <c r="S22">
        <f t="shared" si="7"/>
        <v>0.71219999999999994</v>
      </c>
      <c r="X22">
        <f t="shared" si="5"/>
        <v>756.56449999999995</v>
      </c>
    </row>
    <row r="23" spans="2:24" x14ac:dyDescent="0.2">
      <c r="B23" t="s">
        <v>53</v>
      </c>
      <c r="C23">
        <v>0.18790000000000001</v>
      </c>
      <c r="D23">
        <v>2.6406999999999998</v>
      </c>
      <c r="E23" t="s">
        <v>6</v>
      </c>
      <c r="F23">
        <v>1.1972</v>
      </c>
      <c r="G23" t="s">
        <v>6</v>
      </c>
      <c r="H23">
        <v>862.70349999999996</v>
      </c>
      <c r="K23">
        <f t="shared" si="0"/>
        <v>0.157</v>
      </c>
      <c r="L23">
        <f t="shared" si="1"/>
        <v>1.3477999999999999</v>
      </c>
      <c r="M23" t="s">
        <v>6</v>
      </c>
      <c r="N23">
        <v>1.1972</v>
      </c>
      <c r="O23" t="s">
        <v>6</v>
      </c>
      <c r="P23">
        <f t="shared" si="3"/>
        <v>862.25929999999994</v>
      </c>
      <c r="V23">
        <v>1.1972</v>
      </c>
      <c r="X23">
        <f t="shared" si="5"/>
        <v>862.25929999999994</v>
      </c>
    </row>
    <row r="24" spans="2:24" x14ac:dyDescent="0.2">
      <c r="B24" t="s">
        <v>54</v>
      </c>
      <c r="C24">
        <v>0.81410000000000005</v>
      </c>
      <c r="D24">
        <v>15.5587</v>
      </c>
      <c r="E24" t="s">
        <v>6</v>
      </c>
      <c r="F24" t="s">
        <v>6</v>
      </c>
      <c r="G24" t="s">
        <v>6</v>
      </c>
      <c r="H24">
        <v>1268.7865999999999</v>
      </c>
      <c r="K24">
        <f t="shared" si="0"/>
        <v>0.78320000000000001</v>
      </c>
      <c r="L24">
        <f t="shared" si="1"/>
        <v>14.2658</v>
      </c>
      <c r="M24" t="s">
        <v>6</v>
      </c>
      <c r="N24" t="s">
        <v>6</v>
      </c>
      <c r="O24" t="s">
        <v>6</v>
      </c>
      <c r="P24">
        <f t="shared" si="3"/>
        <v>1268.3424</v>
      </c>
      <c r="S24">
        <f t="shared" si="7"/>
        <v>0.78320000000000001</v>
      </c>
      <c r="T24">
        <f t="shared" si="4"/>
        <v>14.2658</v>
      </c>
      <c r="X24">
        <f t="shared" si="5"/>
        <v>1268.3424</v>
      </c>
    </row>
    <row r="25" spans="2:24" x14ac:dyDescent="0.2">
      <c r="B25" t="s">
        <v>55</v>
      </c>
      <c r="C25">
        <v>0.30320000000000003</v>
      </c>
      <c r="D25">
        <v>9.8651999999999997</v>
      </c>
      <c r="E25" t="s">
        <v>6</v>
      </c>
      <c r="F25" t="s">
        <v>6</v>
      </c>
      <c r="G25" t="s">
        <v>6</v>
      </c>
      <c r="H25">
        <v>129.04679999999999</v>
      </c>
      <c r="K25">
        <f t="shared" si="0"/>
        <v>0.27230000000000004</v>
      </c>
      <c r="L25">
        <f t="shared" si="1"/>
        <v>8.5723000000000003</v>
      </c>
      <c r="M25" t="s">
        <v>6</v>
      </c>
      <c r="N25" t="s">
        <v>6</v>
      </c>
      <c r="O25" t="s">
        <v>6</v>
      </c>
      <c r="P25">
        <f t="shared" si="3"/>
        <v>128.6026</v>
      </c>
      <c r="T25">
        <f t="shared" si="4"/>
        <v>8.5723000000000003</v>
      </c>
      <c r="X25">
        <f t="shared" si="5"/>
        <v>128.6026</v>
      </c>
    </row>
    <row r="26" spans="2:24" x14ac:dyDescent="0.2">
      <c r="B26" t="s">
        <v>56</v>
      </c>
      <c r="C26">
        <v>0.74129999999999996</v>
      </c>
      <c r="D26">
        <v>19.029900000000001</v>
      </c>
      <c r="E26" t="s">
        <v>6</v>
      </c>
      <c r="F26" t="s">
        <v>6</v>
      </c>
      <c r="G26" t="s">
        <v>6</v>
      </c>
      <c r="H26">
        <v>1061.6713</v>
      </c>
      <c r="K26">
        <f t="shared" si="0"/>
        <v>0.71039999999999992</v>
      </c>
      <c r="L26">
        <f t="shared" si="1"/>
        <v>17.737000000000002</v>
      </c>
      <c r="M26" t="s">
        <v>6</v>
      </c>
      <c r="N26" t="s">
        <v>6</v>
      </c>
      <c r="O26" t="s">
        <v>6</v>
      </c>
      <c r="P26">
        <f t="shared" si="3"/>
        <v>1061.2271000000001</v>
      </c>
      <c r="S26">
        <f t="shared" si="7"/>
        <v>0.71039999999999992</v>
      </c>
      <c r="T26">
        <f t="shared" si="4"/>
        <v>17.737000000000002</v>
      </c>
      <c r="X26">
        <f t="shared" si="5"/>
        <v>1061.2271000000001</v>
      </c>
    </row>
    <row r="27" spans="2:24" x14ac:dyDescent="0.2">
      <c r="B27" t="s">
        <v>57</v>
      </c>
      <c r="C27">
        <v>0.25719999999999998</v>
      </c>
      <c r="D27">
        <v>13.392899999999999</v>
      </c>
      <c r="E27" t="s">
        <v>6</v>
      </c>
      <c r="F27" t="s">
        <v>6</v>
      </c>
      <c r="G27">
        <v>0.15909999999999999</v>
      </c>
      <c r="H27">
        <v>21.2104</v>
      </c>
      <c r="K27">
        <f t="shared" si="0"/>
        <v>0.22629999999999997</v>
      </c>
      <c r="L27">
        <f t="shared" si="1"/>
        <v>12.1</v>
      </c>
      <c r="M27" t="s">
        <v>6</v>
      </c>
      <c r="N27" t="s">
        <v>6</v>
      </c>
      <c r="O27">
        <f t="shared" si="2"/>
        <v>-6.0499999999999998E-2</v>
      </c>
      <c r="P27">
        <f t="shared" si="3"/>
        <v>20.766200000000001</v>
      </c>
      <c r="T27">
        <f t="shared" si="4"/>
        <v>12.1</v>
      </c>
      <c r="X27">
        <f t="shared" si="5"/>
        <v>20.766200000000001</v>
      </c>
    </row>
    <row r="28" spans="2:24" x14ac:dyDescent="0.2">
      <c r="R28" t="s">
        <v>62</v>
      </c>
      <c r="S28" s="9">
        <v>0.52990582182119683</v>
      </c>
      <c r="T28" s="9">
        <v>1.9987080277018925</v>
      </c>
      <c r="U28" s="9">
        <v>3.0042138705491652</v>
      </c>
      <c r="V28" s="9">
        <v>0.44802285655979762</v>
      </c>
      <c r="W28" s="9">
        <v>0.59927299705559856</v>
      </c>
      <c r="X28" s="9">
        <v>1.2267595546805414</v>
      </c>
    </row>
    <row r="29" spans="2:24" x14ac:dyDescent="0.2">
      <c r="B29" t="s">
        <v>45</v>
      </c>
      <c r="C29">
        <v>3.09E-2</v>
      </c>
      <c r="D29">
        <v>1.2928999999999999</v>
      </c>
      <c r="E29">
        <v>0.1232</v>
      </c>
      <c r="F29" t="s">
        <v>6</v>
      </c>
      <c r="G29">
        <v>0.21959999999999999</v>
      </c>
      <c r="H29">
        <v>0.44419999999999998</v>
      </c>
    </row>
  </sheetData>
  <conditionalFormatting sqref="S3:S27">
    <cfRule type="cellIs" dxfId="51" priority="6" operator="lessThan">
      <formula>$S$28</formula>
    </cfRule>
  </conditionalFormatting>
  <conditionalFormatting sqref="T3:T27">
    <cfRule type="cellIs" dxfId="50" priority="5" operator="lessThan">
      <formula>$T$28</formula>
    </cfRule>
  </conditionalFormatting>
  <conditionalFormatting sqref="U3:U27">
    <cfRule type="cellIs" dxfId="49" priority="4" operator="lessThan">
      <formula>$U$28</formula>
    </cfRule>
  </conditionalFormatting>
  <conditionalFormatting sqref="V3:V27">
    <cfRule type="cellIs" dxfId="48" priority="3" operator="lessThan">
      <formula>$V$28</formula>
    </cfRule>
  </conditionalFormatting>
  <conditionalFormatting sqref="W3:W27">
    <cfRule type="cellIs" dxfId="47" priority="2" operator="lessThan">
      <formula>$W$28</formula>
    </cfRule>
  </conditionalFormatting>
  <conditionalFormatting sqref="X3:X27">
    <cfRule type="cellIs" dxfId="46" priority="1" operator="lessThan">
      <formula>$X$28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36" workbookViewId="0">
      <selection activeCell="K52" sqref="K52"/>
    </sheetView>
  </sheetViews>
  <sheetFormatPr baseColWidth="10" defaultColWidth="8.83203125" defaultRowHeight="15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3</v>
      </c>
      <c r="G1" t="s">
        <v>3</v>
      </c>
      <c r="H1" t="s">
        <v>3</v>
      </c>
    </row>
    <row r="2" spans="1:8" x14ac:dyDescent="0.2">
      <c r="B2" t="s">
        <v>4</v>
      </c>
      <c r="C2" t="s">
        <v>5</v>
      </c>
    </row>
    <row r="3" spans="1:8" x14ac:dyDescent="0.2">
      <c r="B3" t="s">
        <v>9</v>
      </c>
      <c r="C3" t="s">
        <v>9</v>
      </c>
      <c r="D3" t="s">
        <v>9</v>
      </c>
      <c r="E3" t="s">
        <v>10</v>
      </c>
      <c r="F3" t="s">
        <v>11</v>
      </c>
      <c r="G3" t="s">
        <v>12</v>
      </c>
      <c r="H3" t="s">
        <v>13</v>
      </c>
    </row>
    <row r="4" spans="1:8" x14ac:dyDescent="0.2">
      <c r="D4" t="s">
        <v>19</v>
      </c>
      <c r="E4" t="s">
        <v>19</v>
      </c>
      <c r="F4" t="s">
        <v>19</v>
      </c>
      <c r="G4" t="s">
        <v>19</v>
      </c>
      <c r="H4" t="s">
        <v>19</v>
      </c>
    </row>
    <row r="5" spans="1:8" x14ac:dyDescent="0.2">
      <c r="B5">
        <v>1</v>
      </c>
      <c r="C5" t="s">
        <v>21</v>
      </c>
      <c r="D5">
        <v>0.59050000000000002</v>
      </c>
      <c r="E5" t="s">
        <v>6</v>
      </c>
      <c r="F5">
        <v>5.7599999999999998E-2</v>
      </c>
      <c r="G5">
        <v>2.6800000000000001E-2</v>
      </c>
      <c r="H5">
        <v>0.30869999999999997</v>
      </c>
    </row>
    <row r="6" spans="1:8" x14ac:dyDescent="0.2">
      <c r="B6">
        <v>2</v>
      </c>
      <c r="C6" t="s">
        <v>22</v>
      </c>
      <c r="D6" t="s">
        <v>6</v>
      </c>
      <c r="E6" t="s">
        <v>6</v>
      </c>
      <c r="F6" t="s">
        <v>6</v>
      </c>
      <c r="G6" t="s">
        <v>6</v>
      </c>
      <c r="H6" t="s">
        <v>6</v>
      </c>
    </row>
    <row r="7" spans="1:8" x14ac:dyDescent="0.2">
      <c r="B7">
        <v>8</v>
      </c>
      <c r="C7" t="s">
        <v>21</v>
      </c>
      <c r="D7">
        <v>0.60270000000000001</v>
      </c>
      <c r="E7">
        <v>2.7000000000000001E-3</v>
      </c>
      <c r="F7">
        <v>4.2900000000000001E-2</v>
      </c>
      <c r="G7">
        <v>1.6799999999999999E-2</v>
      </c>
      <c r="H7">
        <v>0.29160000000000003</v>
      </c>
    </row>
    <row r="8" spans="1:8" x14ac:dyDescent="0.2">
      <c r="A8">
        <v>1</v>
      </c>
      <c r="B8">
        <v>9</v>
      </c>
      <c r="C8" t="s">
        <v>28</v>
      </c>
      <c r="D8">
        <v>1.5011000000000001</v>
      </c>
      <c r="E8">
        <v>1.47</v>
      </c>
      <c r="F8">
        <v>1.1352</v>
      </c>
      <c r="G8">
        <v>1.0141</v>
      </c>
      <c r="H8">
        <v>1.2055</v>
      </c>
    </row>
    <row r="9" spans="1:8" x14ac:dyDescent="0.2">
      <c r="A9">
        <v>5</v>
      </c>
      <c r="B9">
        <v>10</v>
      </c>
      <c r="C9" t="s">
        <v>29</v>
      </c>
      <c r="D9">
        <v>5.3693999999999997</v>
      </c>
      <c r="E9">
        <v>6.1294000000000004</v>
      </c>
      <c r="F9">
        <v>5.444</v>
      </c>
      <c r="G9">
        <v>5.2156000000000002</v>
      </c>
      <c r="H9">
        <v>5.1826999999999996</v>
      </c>
    </row>
    <row r="10" spans="1:8" x14ac:dyDescent="0.2">
      <c r="A10">
        <v>10</v>
      </c>
      <c r="B10">
        <v>11</v>
      </c>
      <c r="C10" t="s">
        <v>30</v>
      </c>
      <c r="D10">
        <v>10.1403</v>
      </c>
      <c r="E10">
        <v>10.7651</v>
      </c>
      <c r="F10">
        <v>9.8262</v>
      </c>
      <c r="G10">
        <v>9.5846999999999998</v>
      </c>
      <c r="H10">
        <v>9.9968000000000004</v>
      </c>
    </row>
    <row r="11" spans="1:8" x14ac:dyDescent="0.2">
      <c r="A11">
        <v>25</v>
      </c>
      <c r="B11">
        <v>12</v>
      </c>
      <c r="C11" t="s">
        <v>31</v>
      </c>
      <c r="D11">
        <v>26.028099999999998</v>
      </c>
      <c r="E11">
        <v>23.700199999999999</v>
      </c>
      <c r="F11">
        <v>24.945499999999999</v>
      </c>
      <c r="G11">
        <v>24.564800000000002</v>
      </c>
      <c r="H11">
        <v>25.4527</v>
      </c>
    </row>
    <row r="12" spans="1:8" x14ac:dyDescent="0.2">
      <c r="A12">
        <v>50</v>
      </c>
      <c r="B12">
        <v>13</v>
      </c>
      <c r="C12" t="s">
        <v>32</v>
      </c>
      <c r="D12">
        <v>49.410899999999998</v>
      </c>
      <c r="E12">
        <v>50.707700000000003</v>
      </c>
      <c r="F12">
        <v>50.015000000000001</v>
      </c>
      <c r="G12">
        <v>50.278799999999997</v>
      </c>
      <c r="H12">
        <v>49.751899999999999</v>
      </c>
    </row>
    <row r="13" spans="1:8" x14ac:dyDescent="0.2">
      <c r="B13">
        <v>14</v>
      </c>
      <c r="C13" t="s">
        <v>33</v>
      </c>
      <c r="D13">
        <v>14.9642</v>
      </c>
      <c r="E13">
        <v>7.1199999999999999E-2</v>
      </c>
      <c r="F13">
        <v>3.0739999999999998</v>
      </c>
      <c r="G13">
        <v>3.2892999999999999</v>
      </c>
      <c r="H13">
        <v>4.6098999999999997</v>
      </c>
    </row>
    <row r="14" spans="1:8" x14ac:dyDescent="0.2">
      <c r="B14">
        <v>15</v>
      </c>
      <c r="C14" t="s">
        <v>34</v>
      </c>
      <c r="D14">
        <v>13.089600000000001</v>
      </c>
      <c r="E14">
        <v>0.72689999999999999</v>
      </c>
      <c r="F14">
        <v>2.496</v>
      </c>
      <c r="G14">
        <v>2.8458000000000001</v>
      </c>
      <c r="H14">
        <v>3.5468999999999999</v>
      </c>
    </row>
    <row r="15" spans="1:8" x14ac:dyDescent="0.2">
      <c r="B15">
        <v>16</v>
      </c>
      <c r="C15" t="s">
        <v>35</v>
      </c>
      <c r="D15">
        <v>10.973100000000001</v>
      </c>
      <c r="E15">
        <v>0.57650000000000001</v>
      </c>
      <c r="F15">
        <v>2.0991</v>
      </c>
      <c r="G15">
        <v>2.2980999999999998</v>
      </c>
      <c r="H15">
        <v>2.9013</v>
      </c>
    </row>
    <row r="16" spans="1:8" x14ac:dyDescent="0.2">
      <c r="B16">
        <v>17</v>
      </c>
      <c r="C16" t="s">
        <v>36</v>
      </c>
      <c r="D16">
        <v>32.478999999999999</v>
      </c>
      <c r="E16">
        <v>1.0818000000000001</v>
      </c>
      <c r="F16">
        <v>10.963800000000001</v>
      </c>
      <c r="G16">
        <v>10.2204</v>
      </c>
      <c r="H16">
        <v>18.9346</v>
      </c>
    </row>
    <row r="17" spans="2:8" x14ac:dyDescent="0.2">
      <c r="B17">
        <v>18</v>
      </c>
      <c r="C17" t="s">
        <v>37</v>
      </c>
      <c r="D17">
        <v>41.359400000000001</v>
      </c>
      <c r="E17">
        <v>0.58819999999999995</v>
      </c>
      <c r="F17">
        <v>6.7892000000000001</v>
      </c>
      <c r="G17">
        <v>18.179300000000001</v>
      </c>
      <c r="H17">
        <v>14.5069</v>
      </c>
    </row>
    <row r="18" spans="2:8" x14ac:dyDescent="0.2">
      <c r="B18">
        <v>19</v>
      </c>
      <c r="C18" t="s">
        <v>38</v>
      </c>
      <c r="D18">
        <v>110.4075</v>
      </c>
      <c r="E18">
        <v>5.2042999999999999</v>
      </c>
      <c r="F18">
        <v>26.298500000000001</v>
      </c>
      <c r="G18">
        <v>58.965699999999998</v>
      </c>
      <c r="H18">
        <v>133.81729999999999</v>
      </c>
    </row>
    <row r="19" spans="2:8" x14ac:dyDescent="0.2">
      <c r="B19">
        <v>20</v>
      </c>
      <c r="C19" t="s">
        <v>39</v>
      </c>
      <c r="D19">
        <v>45.799399999999999</v>
      </c>
      <c r="E19">
        <v>2.7585000000000002</v>
      </c>
      <c r="F19">
        <v>7.8807</v>
      </c>
      <c r="G19">
        <v>16.4816</v>
      </c>
      <c r="H19">
        <v>31.9526</v>
      </c>
    </row>
    <row r="20" spans="2:8" x14ac:dyDescent="0.2">
      <c r="B20">
        <v>21</v>
      </c>
      <c r="C20" t="s">
        <v>40</v>
      </c>
      <c r="D20">
        <v>20.461500000000001</v>
      </c>
      <c r="E20">
        <v>0.88139999999999996</v>
      </c>
      <c r="F20">
        <v>2.7029000000000001</v>
      </c>
      <c r="G20">
        <v>13.8695</v>
      </c>
      <c r="H20">
        <v>8.6743000000000006</v>
      </c>
    </row>
    <row r="21" spans="2:8" x14ac:dyDescent="0.2">
      <c r="B21">
        <v>22</v>
      </c>
      <c r="C21" t="s">
        <v>41</v>
      </c>
      <c r="D21">
        <v>50.323599999999999</v>
      </c>
      <c r="E21">
        <v>4.4379999999999997</v>
      </c>
      <c r="F21">
        <v>8.2386999999999997</v>
      </c>
      <c r="G21">
        <v>27.754000000000001</v>
      </c>
      <c r="H21">
        <v>24.157399999999999</v>
      </c>
    </row>
    <row r="22" spans="2:8" x14ac:dyDescent="0.2">
      <c r="B22">
        <v>23</v>
      </c>
      <c r="C22" t="s">
        <v>42</v>
      </c>
      <c r="D22">
        <v>16.398</v>
      </c>
      <c r="E22">
        <v>2.86E-2</v>
      </c>
      <c r="F22">
        <v>3.1505999999999998</v>
      </c>
      <c r="G22">
        <v>13.2966</v>
      </c>
      <c r="H22">
        <v>5.5156000000000001</v>
      </c>
    </row>
    <row r="23" spans="2:8" x14ac:dyDescent="0.2">
      <c r="B23">
        <v>24</v>
      </c>
      <c r="C23" t="s">
        <v>43</v>
      </c>
      <c r="D23">
        <v>64.589100000000002</v>
      </c>
      <c r="E23">
        <v>5.0418000000000003</v>
      </c>
      <c r="F23">
        <v>9.5259999999999998</v>
      </c>
      <c r="G23">
        <v>46.104599999999998</v>
      </c>
      <c r="H23">
        <v>29.5411</v>
      </c>
    </row>
    <row r="24" spans="2:8" x14ac:dyDescent="0.2">
      <c r="B24">
        <v>25</v>
      </c>
      <c r="C24" t="s">
        <v>44</v>
      </c>
      <c r="D24">
        <v>16.3977</v>
      </c>
      <c r="E24">
        <v>1.78E-2</v>
      </c>
      <c r="F24">
        <v>2.8906000000000001</v>
      </c>
      <c r="G24">
        <v>5.2870999999999997</v>
      </c>
      <c r="H24">
        <v>4.3677999999999999</v>
      </c>
    </row>
    <row r="25" spans="2:8" x14ac:dyDescent="0.2">
      <c r="B25">
        <v>26</v>
      </c>
      <c r="C25" t="s">
        <v>45</v>
      </c>
      <c r="D25">
        <v>0.57069999999999999</v>
      </c>
      <c r="E25">
        <v>9.7000000000000003E-3</v>
      </c>
      <c r="F25">
        <v>0.04</v>
      </c>
      <c r="G25">
        <v>2.1100000000000001E-2</v>
      </c>
      <c r="H25">
        <v>0.29670000000000002</v>
      </c>
    </row>
    <row r="26" spans="2:8" x14ac:dyDescent="0.2">
      <c r="B26">
        <v>27</v>
      </c>
      <c r="C26" t="s">
        <v>46</v>
      </c>
      <c r="D26">
        <v>15.1798</v>
      </c>
      <c r="E26">
        <v>6.3500000000000001E-2</v>
      </c>
      <c r="F26">
        <v>3.3012000000000001</v>
      </c>
      <c r="G26">
        <v>3.4735</v>
      </c>
      <c r="H26">
        <v>4.7397</v>
      </c>
    </row>
    <row r="27" spans="2:8" x14ac:dyDescent="0.2">
      <c r="B27">
        <v>28</v>
      </c>
      <c r="C27" t="s">
        <v>47</v>
      </c>
      <c r="D27">
        <v>13.4802</v>
      </c>
      <c r="E27">
        <v>0.77680000000000005</v>
      </c>
      <c r="F27">
        <v>2.7551999999999999</v>
      </c>
      <c r="G27">
        <v>3.0209000000000001</v>
      </c>
      <c r="H27">
        <v>3.7483</v>
      </c>
    </row>
    <row r="28" spans="2:8" x14ac:dyDescent="0.2">
      <c r="B28">
        <v>29</v>
      </c>
      <c r="C28" t="s">
        <v>48</v>
      </c>
      <c r="D28">
        <v>10.525399999999999</v>
      </c>
      <c r="E28">
        <v>0.58089999999999997</v>
      </c>
      <c r="F28">
        <v>2.0099999999999998</v>
      </c>
      <c r="G28">
        <v>2.2279</v>
      </c>
      <c r="H28">
        <v>2.7078000000000002</v>
      </c>
    </row>
    <row r="29" spans="2:8" x14ac:dyDescent="0.2">
      <c r="B29">
        <v>30</v>
      </c>
      <c r="C29" t="s">
        <v>49</v>
      </c>
      <c r="D29">
        <v>32.042200000000001</v>
      </c>
      <c r="E29">
        <v>0.80930000000000002</v>
      </c>
      <c r="F29">
        <v>10.6622</v>
      </c>
      <c r="G29">
        <v>9.8268000000000004</v>
      </c>
      <c r="H29">
        <v>18.843699999999998</v>
      </c>
    </row>
    <row r="30" spans="2:8" x14ac:dyDescent="0.2">
      <c r="B30">
        <v>31</v>
      </c>
      <c r="C30" t="s">
        <v>50</v>
      </c>
      <c r="D30">
        <v>40.960700000000003</v>
      </c>
      <c r="E30">
        <v>0.59860000000000002</v>
      </c>
      <c r="F30">
        <v>6.6487999999999996</v>
      </c>
      <c r="G30">
        <v>17.9938</v>
      </c>
      <c r="H30">
        <v>14.3933</v>
      </c>
    </row>
    <row r="31" spans="2:8" x14ac:dyDescent="0.2">
      <c r="B31">
        <v>32</v>
      </c>
      <c r="C31" t="s">
        <v>51</v>
      </c>
      <c r="D31">
        <v>111.1717</v>
      </c>
      <c r="E31">
        <v>5.2024999999999997</v>
      </c>
      <c r="F31">
        <v>25.902200000000001</v>
      </c>
      <c r="G31">
        <v>57.868699999999997</v>
      </c>
      <c r="H31">
        <v>136.35419999999999</v>
      </c>
    </row>
    <row r="32" spans="2:8" x14ac:dyDescent="0.2">
      <c r="B32">
        <v>33</v>
      </c>
      <c r="C32" t="s">
        <v>52</v>
      </c>
      <c r="D32">
        <v>43.804200000000002</v>
      </c>
      <c r="E32">
        <v>2.7387999999999999</v>
      </c>
      <c r="F32">
        <v>8.4159000000000006</v>
      </c>
      <c r="G32">
        <v>16.635400000000001</v>
      </c>
      <c r="H32">
        <v>31.3371</v>
      </c>
    </row>
    <row r="33" spans="1:8" x14ac:dyDescent="0.2">
      <c r="B33">
        <v>34</v>
      </c>
      <c r="C33" t="s">
        <v>53</v>
      </c>
      <c r="D33">
        <v>19.683299999999999</v>
      </c>
      <c r="E33">
        <v>0.87509999999999999</v>
      </c>
      <c r="F33">
        <v>2.6425999999999998</v>
      </c>
      <c r="G33">
        <v>13.960599999999999</v>
      </c>
      <c r="H33">
        <v>8.4131</v>
      </c>
    </row>
    <row r="34" spans="1:8" x14ac:dyDescent="0.2">
      <c r="B34">
        <v>35</v>
      </c>
      <c r="C34" t="s">
        <v>54</v>
      </c>
      <c r="D34">
        <v>54.700299999999999</v>
      </c>
      <c r="E34">
        <v>4.9145000000000003</v>
      </c>
      <c r="F34">
        <v>8.7462</v>
      </c>
      <c r="G34">
        <v>30.065000000000001</v>
      </c>
      <c r="H34">
        <v>26.1662</v>
      </c>
    </row>
    <row r="35" spans="1:8" x14ac:dyDescent="0.2">
      <c r="B35">
        <v>36</v>
      </c>
      <c r="C35" t="s">
        <v>55</v>
      </c>
      <c r="D35">
        <v>15.764699999999999</v>
      </c>
      <c r="E35">
        <v>2.7699999999999999E-2</v>
      </c>
      <c r="F35">
        <v>2.9780000000000002</v>
      </c>
      <c r="G35">
        <v>12.962300000000001</v>
      </c>
      <c r="H35">
        <v>5.2732000000000001</v>
      </c>
    </row>
    <row r="36" spans="1:8" x14ac:dyDescent="0.2">
      <c r="B36">
        <v>37</v>
      </c>
      <c r="C36" t="s">
        <v>56</v>
      </c>
      <c r="D36">
        <v>59.720599999999997</v>
      </c>
      <c r="E36">
        <v>4.8269000000000002</v>
      </c>
      <c r="F36">
        <v>9.3640000000000008</v>
      </c>
      <c r="G36">
        <v>43.880600000000001</v>
      </c>
      <c r="H36">
        <v>27.261199999999999</v>
      </c>
    </row>
    <row r="37" spans="1:8" x14ac:dyDescent="0.2">
      <c r="B37">
        <v>38</v>
      </c>
      <c r="C37" t="s">
        <v>57</v>
      </c>
      <c r="D37">
        <v>15.5017</v>
      </c>
      <c r="E37">
        <v>1.32E-2</v>
      </c>
      <c r="F37">
        <v>2.8208000000000002</v>
      </c>
      <c r="G37">
        <v>5.1406000000000001</v>
      </c>
      <c r="H37">
        <v>4.0275999999999996</v>
      </c>
    </row>
    <row r="38" spans="1:8" x14ac:dyDescent="0.2">
      <c r="B38">
        <v>44</v>
      </c>
      <c r="C38" t="s">
        <v>21</v>
      </c>
      <c r="D38">
        <v>1.1435</v>
      </c>
      <c r="E38">
        <v>1.47E-2</v>
      </c>
      <c r="F38">
        <v>4.0500000000000001E-2</v>
      </c>
      <c r="G38">
        <v>2.5399999999999999E-2</v>
      </c>
      <c r="H38">
        <v>0.31259999999999999</v>
      </c>
    </row>
    <row r="39" spans="1:8" x14ac:dyDescent="0.2">
      <c r="A39">
        <v>1</v>
      </c>
      <c r="B39">
        <v>45</v>
      </c>
      <c r="C39" t="s">
        <v>28</v>
      </c>
      <c r="D39">
        <v>1.0102</v>
      </c>
      <c r="E39">
        <v>1.6677999999999999</v>
      </c>
      <c r="F39">
        <v>1.2484999999999999</v>
      </c>
      <c r="G39">
        <v>1.0876999999999999</v>
      </c>
      <c r="H39">
        <v>1.2982</v>
      </c>
    </row>
    <row r="40" spans="1:8" x14ac:dyDescent="0.2">
      <c r="A40">
        <v>5</v>
      </c>
      <c r="B40">
        <v>46</v>
      </c>
      <c r="C40" t="s">
        <v>29</v>
      </c>
      <c r="D40">
        <v>5.4370000000000003</v>
      </c>
      <c r="E40">
        <v>6.8197999999999999</v>
      </c>
      <c r="F40">
        <v>6.3109999999999999</v>
      </c>
      <c r="G40">
        <v>6.0107999999999997</v>
      </c>
      <c r="H40">
        <v>5.7977999999999996</v>
      </c>
    </row>
    <row r="41" spans="1:8" x14ac:dyDescent="0.2">
      <c r="A41">
        <v>10</v>
      </c>
      <c r="B41">
        <v>47</v>
      </c>
      <c r="C41" t="s">
        <v>30</v>
      </c>
      <c r="D41">
        <v>9.8318999999999992</v>
      </c>
      <c r="E41">
        <v>10.870200000000001</v>
      </c>
      <c r="F41">
        <v>11.2515</v>
      </c>
      <c r="G41">
        <v>10.750999999999999</v>
      </c>
      <c r="H41">
        <v>10.455500000000001</v>
      </c>
    </row>
    <row r="42" spans="1:8" x14ac:dyDescent="0.2">
      <c r="A42">
        <v>25</v>
      </c>
      <c r="B42">
        <v>48</v>
      </c>
      <c r="C42" t="s">
        <v>31</v>
      </c>
      <c r="D42">
        <v>24.647099999999998</v>
      </c>
      <c r="E42">
        <v>23.8568</v>
      </c>
      <c r="F42">
        <v>26.528400000000001</v>
      </c>
      <c r="G42">
        <v>25.9666</v>
      </c>
      <c r="H42">
        <v>25.566700000000001</v>
      </c>
    </row>
    <row r="43" spans="1:8" x14ac:dyDescent="0.2">
      <c r="A43">
        <v>50</v>
      </c>
      <c r="B43">
        <v>49</v>
      </c>
      <c r="C43" t="s">
        <v>32</v>
      </c>
      <c r="D43">
        <v>49.579099999999997</v>
      </c>
      <c r="E43">
        <v>49.377099999999999</v>
      </c>
      <c r="F43">
        <v>52.192799999999998</v>
      </c>
      <c r="G43">
        <v>52.669400000000003</v>
      </c>
      <c r="H43">
        <v>50.532400000000003</v>
      </c>
    </row>
    <row r="44" spans="1:8" x14ac:dyDescent="0.2">
      <c r="B44">
        <v>50</v>
      </c>
      <c r="C44" t="s">
        <v>22</v>
      </c>
      <c r="D44" t="s">
        <v>6</v>
      </c>
      <c r="E44" t="s">
        <v>6</v>
      </c>
      <c r="F44" t="s">
        <v>6</v>
      </c>
      <c r="G44" t="s">
        <v>6</v>
      </c>
      <c r="H44" t="s">
        <v>6</v>
      </c>
    </row>
    <row r="45" spans="1:8" x14ac:dyDescent="0.2">
      <c r="B45">
        <v>51</v>
      </c>
      <c r="C45" t="s">
        <v>22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</row>
    <row r="47" spans="1:8" x14ac:dyDescent="0.2">
      <c r="B47" t="s">
        <v>58</v>
      </c>
      <c r="C47" t="s">
        <v>59</v>
      </c>
      <c r="D47" s="1">
        <f>AVERAGE(D39,D8)</f>
        <v>1.2556500000000002</v>
      </c>
      <c r="E47" s="1">
        <f t="shared" ref="E47:H47" si="0">AVERAGE(E39,E8)</f>
        <v>1.5689</v>
      </c>
      <c r="F47" s="1">
        <f t="shared" si="0"/>
        <v>1.1918500000000001</v>
      </c>
      <c r="G47" s="1">
        <f t="shared" si="0"/>
        <v>1.0508999999999999</v>
      </c>
      <c r="H47" s="1">
        <f t="shared" si="0"/>
        <v>1.2518500000000001</v>
      </c>
    </row>
    <row r="48" spans="1:8" x14ac:dyDescent="0.2">
      <c r="C48" t="s">
        <v>60</v>
      </c>
      <c r="D48" s="1">
        <f>STDEV(D39,D8)</f>
        <v>0.34711871888447571</v>
      </c>
      <c r="E48" s="1">
        <f t="shared" ref="E48:H48" si="1">STDEV(E39,E8)</f>
        <v>0.13986572131869907</v>
      </c>
      <c r="F48" s="1">
        <f t="shared" si="1"/>
        <v>8.0115198308435803E-2</v>
      </c>
      <c r="G48" s="1">
        <f t="shared" si="1"/>
        <v>5.2043059095329816E-2</v>
      </c>
      <c r="H48" s="1">
        <f t="shared" si="1"/>
        <v>6.5548798615992956E-2</v>
      </c>
    </row>
    <row r="49" spans="3:8" x14ac:dyDescent="0.2">
      <c r="C49" t="s">
        <v>61</v>
      </c>
      <c r="D49" s="1">
        <f>D48*100/D47</f>
        <v>27.644544171104659</v>
      </c>
      <c r="E49" s="1">
        <f t="shared" ref="E49:H49" si="2">E48*100/E47</f>
        <v>8.9148907717954664</v>
      </c>
      <c r="F49" s="1">
        <f t="shared" si="2"/>
        <v>6.7219195627332127</v>
      </c>
      <c r="G49" s="1">
        <f t="shared" si="2"/>
        <v>4.9522370439937031</v>
      </c>
      <c r="H49" s="1">
        <f t="shared" si="2"/>
        <v>5.2361543807958579</v>
      </c>
    </row>
    <row r="50" spans="3:8" x14ac:dyDescent="0.2">
      <c r="D50" s="1"/>
      <c r="E50" s="1"/>
      <c r="F50" s="1"/>
      <c r="G50" s="1"/>
      <c r="H50" s="1"/>
    </row>
    <row r="51" spans="3:8" x14ac:dyDescent="0.2">
      <c r="C51" t="s">
        <v>62</v>
      </c>
      <c r="D51" s="9">
        <f>D48*3</f>
        <v>1.0413561566534271</v>
      </c>
      <c r="E51" s="9">
        <f t="shared" ref="E51:H51" si="3">E48*3</f>
        <v>0.4195971639560972</v>
      </c>
      <c r="F51" s="9">
        <f t="shared" si="3"/>
        <v>0.24034559492530741</v>
      </c>
      <c r="G51" s="9">
        <f t="shared" si="3"/>
        <v>0.15612917728598946</v>
      </c>
      <c r="H51" s="9">
        <f t="shared" si="3"/>
        <v>0.19664639584797888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P3" sqref="P3:T27"/>
    </sheetView>
  </sheetViews>
  <sheetFormatPr baseColWidth="10" defaultColWidth="8.83203125" defaultRowHeight="15" x14ac:dyDescent="0.2"/>
  <sheetData>
    <row r="1" spans="1:20" x14ac:dyDescent="0.2">
      <c r="B1" t="s">
        <v>75</v>
      </c>
      <c r="I1" t="s">
        <v>76</v>
      </c>
      <c r="P1" t="s">
        <v>62</v>
      </c>
    </row>
    <row r="2" spans="1:20" x14ac:dyDescent="0.2">
      <c r="B2" t="s">
        <v>9</v>
      </c>
      <c r="C2" t="s">
        <v>10</v>
      </c>
      <c r="D2" t="s">
        <v>11</v>
      </c>
      <c r="E2" t="s">
        <v>12</v>
      </c>
      <c r="F2" t="s">
        <v>13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P2" t="s">
        <v>9</v>
      </c>
      <c r="Q2" t="s">
        <v>10</v>
      </c>
      <c r="R2" t="s">
        <v>11</v>
      </c>
      <c r="S2" t="s">
        <v>12</v>
      </c>
      <c r="T2" t="s">
        <v>13</v>
      </c>
    </row>
    <row r="3" spans="1:20" x14ac:dyDescent="0.2">
      <c r="A3" t="s">
        <v>33</v>
      </c>
      <c r="B3">
        <v>14.9642</v>
      </c>
      <c r="C3">
        <v>7.1199999999999999E-2</v>
      </c>
      <c r="D3">
        <v>3.0739999999999998</v>
      </c>
      <c r="E3">
        <v>3.2892999999999999</v>
      </c>
      <c r="F3">
        <v>4.6098999999999997</v>
      </c>
      <c r="I3">
        <f>B3-B$29</f>
        <v>14.3935</v>
      </c>
      <c r="J3">
        <f>C3-C$29</f>
        <v>6.1499999999999999E-2</v>
      </c>
      <c r="K3">
        <f>D3-D$29</f>
        <v>3.0339999999999998</v>
      </c>
      <c r="L3">
        <f>E3-E$29</f>
        <v>3.2681999999999998</v>
      </c>
      <c r="M3">
        <f>F3-F$29</f>
        <v>4.3131999999999993</v>
      </c>
      <c r="P3">
        <f>I3-I$29</f>
        <v>14.3935</v>
      </c>
      <c r="R3">
        <f>K3-K$29</f>
        <v>3.0339999999999998</v>
      </c>
      <c r="S3">
        <f>L3-L$29</f>
        <v>3.2681999999999998</v>
      </c>
      <c r="T3">
        <f>M3-M$29</f>
        <v>4.3131999999999993</v>
      </c>
    </row>
    <row r="4" spans="1:20" x14ac:dyDescent="0.2">
      <c r="A4" t="s">
        <v>34</v>
      </c>
      <c r="B4">
        <v>13.089600000000001</v>
      </c>
      <c r="C4">
        <v>0.72689999999999999</v>
      </c>
      <c r="D4">
        <v>2.496</v>
      </c>
      <c r="E4">
        <v>2.8458000000000001</v>
      </c>
      <c r="F4">
        <v>3.5468999999999999</v>
      </c>
      <c r="I4">
        <f t="shared" ref="I4:I27" si="0">B4-B$29</f>
        <v>12.5189</v>
      </c>
      <c r="J4">
        <f t="shared" ref="J4:J27" si="1">C4-C$29</f>
        <v>0.71719999999999995</v>
      </c>
      <c r="K4">
        <f t="shared" ref="K4:K27" si="2">D4-D$29</f>
        <v>2.456</v>
      </c>
      <c r="L4">
        <f t="shared" ref="L4:L27" si="3">E4-E$29</f>
        <v>2.8247</v>
      </c>
      <c r="M4">
        <f t="shared" ref="M4:M27" si="4">F4-F$29</f>
        <v>3.2502</v>
      </c>
      <c r="P4">
        <f t="shared" ref="P4:P27" si="5">I4-I$29</f>
        <v>12.5189</v>
      </c>
      <c r="Q4">
        <f t="shared" ref="Q4:Q26" si="6">J4-J$29</f>
        <v>0.71719999999999995</v>
      </c>
      <c r="R4">
        <f t="shared" ref="R4:R27" si="7">K4-K$29</f>
        <v>2.456</v>
      </c>
      <c r="S4">
        <f t="shared" ref="S4:S27" si="8">L4-L$29</f>
        <v>2.8247</v>
      </c>
      <c r="T4">
        <f t="shared" ref="T4:T27" si="9">M4-M$29</f>
        <v>3.2502</v>
      </c>
    </row>
    <row r="5" spans="1:20" x14ac:dyDescent="0.2">
      <c r="A5" t="s">
        <v>35</v>
      </c>
      <c r="B5">
        <v>10.973100000000001</v>
      </c>
      <c r="C5">
        <v>0.57650000000000001</v>
      </c>
      <c r="D5">
        <v>2.0991</v>
      </c>
      <c r="E5">
        <v>2.2980999999999998</v>
      </c>
      <c r="F5">
        <v>2.9013</v>
      </c>
      <c r="I5">
        <f t="shared" si="0"/>
        <v>10.4024</v>
      </c>
      <c r="J5">
        <f t="shared" si="1"/>
        <v>0.56679999999999997</v>
      </c>
      <c r="K5">
        <f t="shared" si="2"/>
        <v>2.0590999999999999</v>
      </c>
      <c r="L5">
        <f t="shared" si="3"/>
        <v>2.2769999999999997</v>
      </c>
      <c r="M5">
        <f t="shared" si="4"/>
        <v>2.6046</v>
      </c>
      <c r="P5">
        <f t="shared" si="5"/>
        <v>10.4024</v>
      </c>
      <c r="Q5">
        <f t="shared" si="6"/>
        <v>0.56679999999999997</v>
      </c>
      <c r="R5">
        <f t="shared" si="7"/>
        <v>2.0590999999999999</v>
      </c>
      <c r="S5">
        <f t="shared" si="8"/>
        <v>2.2769999999999997</v>
      </c>
      <c r="T5">
        <f t="shared" si="9"/>
        <v>2.6046</v>
      </c>
    </row>
    <row r="6" spans="1:20" x14ac:dyDescent="0.2">
      <c r="A6" t="s">
        <v>36</v>
      </c>
      <c r="B6">
        <v>32.478999999999999</v>
      </c>
      <c r="C6">
        <v>1.0818000000000001</v>
      </c>
      <c r="D6">
        <v>10.963800000000001</v>
      </c>
      <c r="E6">
        <v>10.2204</v>
      </c>
      <c r="F6">
        <v>18.9346</v>
      </c>
      <c r="I6">
        <f t="shared" si="0"/>
        <v>31.908300000000001</v>
      </c>
      <c r="J6">
        <f t="shared" si="1"/>
        <v>1.0721000000000001</v>
      </c>
      <c r="K6">
        <f t="shared" si="2"/>
        <v>10.923800000000002</v>
      </c>
      <c r="L6">
        <f t="shared" si="3"/>
        <v>10.199299999999999</v>
      </c>
      <c r="M6">
        <f t="shared" si="4"/>
        <v>18.637899999999998</v>
      </c>
      <c r="P6">
        <f t="shared" si="5"/>
        <v>31.908300000000001</v>
      </c>
      <c r="Q6">
        <f t="shared" si="6"/>
        <v>1.0721000000000001</v>
      </c>
      <c r="R6">
        <f t="shared" si="7"/>
        <v>10.923800000000002</v>
      </c>
      <c r="S6">
        <f t="shared" si="8"/>
        <v>10.199299999999999</v>
      </c>
      <c r="T6">
        <f t="shared" si="9"/>
        <v>18.637899999999998</v>
      </c>
    </row>
    <row r="7" spans="1:20" x14ac:dyDescent="0.2">
      <c r="A7" t="s">
        <v>37</v>
      </c>
      <c r="B7">
        <v>41.359400000000001</v>
      </c>
      <c r="C7">
        <v>0.58819999999999995</v>
      </c>
      <c r="D7">
        <v>6.7892000000000001</v>
      </c>
      <c r="E7">
        <v>18.179300000000001</v>
      </c>
      <c r="F7">
        <v>14.5069</v>
      </c>
      <c r="I7">
        <f t="shared" si="0"/>
        <v>40.788699999999999</v>
      </c>
      <c r="J7">
        <f t="shared" si="1"/>
        <v>0.5784999999999999</v>
      </c>
      <c r="K7">
        <f t="shared" si="2"/>
        <v>6.7492000000000001</v>
      </c>
      <c r="L7">
        <f t="shared" si="3"/>
        <v>18.158200000000001</v>
      </c>
      <c r="M7">
        <f t="shared" si="4"/>
        <v>14.2102</v>
      </c>
      <c r="P7">
        <f t="shared" si="5"/>
        <v>40.788699999999999</v>
      </c>
      <c r="Q7">
        <f t="shared" si="6"/>
        <v>0.5784999999999999</v>
      </c>
      <c r="R7">
        <f t="shared" si="7"/>
        <v>6.7492000000000001</v>
      </c>
      <c r="S7">
        <f t="shared" si="8"/>
        <v>18.158200000000001</v>
      </c>
      <c r="T7">
        <f t="shared" si="9"/>
        <v>14.2102</v>
      </c>
    </row>
    <row r="8" spans="1:20" x14ac:dyDescent="0.2">
      <c r="A8" t="s">
        <v>38</v>
      </c>
      <c r="B8">
        <v>110.4075</v>
      </c>
      <c r="C8">
        <v>5.2042999999999999</v>
      </c>
      <c r="D8">
        <v>26.298500000000001</v>
      </c>
      <c r="E8">
        <v>58.965699999999998</v>
      </c>
      <c r="F8">
        <v>133.81729999999999</v>
      </c>
      <c r="I8">
        <f t="shared" si="0"/>
        <v>109.8368</v>
      </c>
      <c r="J8">
        <f t="shared" si="1"/>
        <v>5.1946000000000003</v>
      </c>
      <c r="K8">
        <f t="shared" si="2"/>
        <v>26.258500000000002</v>
      </c>
      <c r="L8">
        <f t="shared" si="3"/>
        <v>58.944600000000001</v>
      </c>
      <c r="M8">
        <f t="shared" si="4"/>
        <v>133.5206</v>
      </c>
      <c r="P8">
        <f t="shared" si="5"/>
        <v>109.8368</v>
      </c>
      <c r="Q8">
        <f t="shared" si="6"/>
        <v>5.1946000000000003</v>
      </c>
      <c r="R8">
        <f t="shared" si="7"/>
        <v>26.258500000000002</v>
      </c>
      <c r="S8">
        <f t="shared" si="8"/>
        <v>58.944600000000001</v>
      </c>
      <c r="T8">
        <f t="shared" si="9"/>
        <v>133.5206</v>
      </c>
    </row>
    <row r="9" spans="1:20" x14ac:dyDescent="0.2">
      <c r="A9" t="s">
        <v>39</v>
      </c>
      <c r="B9">
        <v>45.799399999999999</v>
      </c>
      <c r="C9">
        <v>2.7585000000000002</v>
      </c>
      <c r="D9">
        <v>7.8807</v>
      </c>
      <c r="E9">
        <v>16.4816</v>
      </c>
      <c r="F9">
        <v>31.9526</v>
      </c>
      <c r="I9">
        <f t="shared" si="0"/>
        <v>45.228699999999996</v>
      </c>
      <c r="J9">
        <f t="shared" si="1"/>
        <v>2.7488000000000001</v>
      </c>
      <c r="K9">
        <f t="shared" si="2"/>
        <v>7.8407</v>
      </c>
      <c r="L9">
        <f t="shared" si="3"/>
        <v>16.4605</v>
      </c>
      <c r="M9">
        <f t="shared" si="4"/>
        <v>31.655899999999999</v>
      </c>
      <c r="P9">
        <f t="shared" si="5"/>
        <v>45.228699999999996</v>
      </c>
      <c r="Q9">
        <f t="shared" si="6"/>
        <v>2.7488000000000001</v>
      </c>
      <c r="R9">
        <f t="shared" si="7"/>
        <v>7.8407</v>
      </c>
      <c r="S9">
        <f t="shared" si="8"/>
        <v>16.4605</v>
      </c>
      <c r="T9">
        <f t="shared" si="9"/>
        <v>31.655899999999999</v>
      </c>
    </row>
    <row r="10" spans="1:20" x14ac:dyDescent="0.2">
      <c r="A10" t="s">
        <v>40</v>
      </c>
      <c r="B10">
        <v>20.461500000000001</v>
      </c>
      <c r="C10">
        <v>0.88139999999999996</v>
      </c>
      <c r="D10">
        <v>2.7029000000000001</v>
      </c>
      <c r="E10">
        <v>13.8695</v>
      </c>
      <c r="F10">
        <v>8.6743000000000006</v>
      </c>
      <c r="I10">
        <f t="shared" si="0"/>
        <v>19.890800000000002</v>
      </c>
      <c r="J10">
        <f t="shared" si="1"/>
        <v>0.87169999999999992</v>
      </c>
      <c r="K10">
        <f t="shared" si="2"/>
        <v>2.6629</v>
      </c>
      <c r="L10">
        <f t="shared" si="3"/>
        <v>13.8484</v>
      </c>
      <c r="M10">
        <f t="shared" si="4"/>
        <v>8.377600000000001</v>
      </c>
      <c r="P10">
        <f t="shared" si="5"/>
        <v>19.890800000000002</v>
      </c>
      <c r="Q10">
        <f t="shared" si="6"/>
        <v>0.87169999999999992</v>
      </c>
      <c r="R10">
        <f t="shared" si="7"/>
        <v>2.6629</v>
      </c>
      <c r="S10">
        <f t="shared" si="8"/>
        <v>13.8484</v>
      </c>
      <c r="T10">
        <f t="shared" si="9"/>
        <v>8.377600000000001</v>
      </c>
    </row>
    <row r="11" spans="1:20" x14ac:dyDescent="0.2">
      <c r="A11" t="s">
        <v>41</v>
      </c>
      <c r="B11">
        <v>50.323599999999999</v>
      </c>
      <c r="C11">
        <v>4.4379999999999997</v>
      </c>
      <c r="D11">
        <v>8.2386999999999997</v>
      </c>
      <c r="E11">
        <v>27.754000000000001</v>
      </c>
      <c r="F11">
        <v>24.157399999999999</v>
      </c>
      <c r="I11">
        <f t="shared" si="0"/>
        <v>49.752899999999997</v>
      </c>
      <c r="J11">
        <f t="shared" si="1"/>
        <v>4.4283000000000001</v>
      </c>
      <c r="K11">
        <f t="shared" si="2"/>
        <v>8.1987000000000005</v>
      </c>
      <c r="L11">
        <f t="shared" si="3"/>
        <v>27.732900000000001</v>
      </c>
      <c r="M11">
        <f t="shared" si="4"/>
        <v>23.860699999999998</v>
      </c>
      <c r="P11">
        <f t="shared" si="5"/>
        <v>49.752899999999997</v>
      </c>
      <c r="Q11">
        <f t="shared" si="6"/>
        <v>4.4283000000000001</v>
      </c>
      <c r="R11">
        <f t="shared" si="7"/>
        <v>8.1987000000000005</v>
      </c>
      <c r="S11">
        <f t="shared" si="8"/>
        <v>27.732900000000001</v>
      </c>
      <c r="T11">
        <f t="shared" si="9"/>
        <v>23.860699999999998</v>
      </c>
    </row>
    <row r="12" spans="1:20" x14ac:dyDescent="0.2">
      <c r="A12" t="s">
        <v>42</v>
      </c>
      <c r="B12">
        <v>16.398</v>
      </c>
      <c r="C12">
        <v>2.86E-2</v>
      </c>
      <c r="D12">
        <v>3.1505999999999998</v>
      </c>
      <c r="E12">
        <v>13.2966</v>
      </c>
      <c r="F12">
        <v>5.5156000000000001</v>
      </c>
      <c r="I12">
        <f t="shared" si="0"/>
        <v>15.827299999999999</v>
      </c>
      <c r="J12">
        <f t="shared" si="1"/>
        <v>1.89E-2</v>
      </c>
      <c r="K12">
        <f t="shared" si="2"/>
        <v>3.1105999999999998</v>
      </c>
      <c r="L12">
        <f t="shared" si="3"/>
        <v>13.275499999999999</v>
      </c>
      <c r="M12">
        <f t="shared" si="4"/>
        <v>5.2188999999999997</v>
      </c>
      <c r="P12">
        <f t="shared" si="5"/>
        <v>15.827299999999999</v>
      </c>
      <c r="R12">
        <f t="shared" si="7"/>
        <v>3.1105999999999998</v>
      </c>
      <c r="S12">
        <f t="shared" si="8"/>
        <v>13.275499999999999</v>
      </c>
      <c r="T12">
        <f t="shared" si="9"/>
        <v>5.2188999999999997</v>
      </c>
    </row>
    <row r="13" spans="1:20" x14ac:dyDescent="0.2">
      <c r="A13" t="s">
        <v>43</v>
      </c>
      <c r="B13">
        <v>64.589100000000002</v>
      </c>
      <c r="C13">
        <v>5.0418000000000003</v>
      </c>
      <c r="D13">
        <v>9.5259999999999998</v>
      </c>
      <c r="E13">
        <v>46.104599999999998</v>
      </c>
      <c r="F13">
        <v>29.5411</v>
      </c>
      <c r="I13">
        <f t="shared" si="0"/>
        <v>64.0184</v>
      </c>
      <c r="J13">
        <f t="shared" si="1"/>
        <v>5.0321000000000007</v>
      </c>
      <c r="K13">
        <f t="shared" si="2"/>
        <v>9.4860000000000007</v>
      </c>
      <c r="L13">
        <f t="shared" si="3"/>
        <v>46.083500000000001</v>
      </c>
      <c r="M13">
        <f t="shared" si="4"/>
        <v>29.244399999999999</v>
      </c>
      <c r="P13">
        <f t="shared" si="5"/>
        <v>64.0184</v>
      </c>
      <c r="Q13">
        <f t="shared" si="6"/>
        <v>5.0321000000000007</v>
      </c>
      <c r="R13">
        <f t="shared" si="7"/>
        <v>9.4860000000000007</v>
      </c>
      <c r="S13">
        <f t="shared" si="8"/>
        <v>46.083500000000001</v>
      </c>
      <c r="T13">
        <f t="shared" si="9"/>
        <v>29.244399999999999</v>
      </c>
    </row>
    <row r="14" spans="1:20" x14ac:dyDescent="0.2">
      <c r="A14" t="s">
        <v>44</v>
      </c>
      <c r="B14">
        <v>16.3977</v>
      </c>
      <c r="C14">
        <v>1.78E-2</v>
      </c>
      <c r="D14">
        <v>2.8906000000000001</v>
      </c>
      <c r="E14">
        <v>5.2870999999999997</v>
      </c>
      <c r="F14">
        <v>4.3677999999999999</v>
      </c>
      <c r="I14">
        <f t="shared" si="0"/>
        <v>15.827</v>
      </c>
      <c r="J14">
        <f t="shared" si="1"/>
        <v>8.0999999999999996E-3</v>
      </c>
      <c r="K14">
        <f t="shared" si="2"/>
        <v>2.8506</v>
      </c>
      <c r="L14">
        <f t="shared" si="3"/>
        <v>5.266</v>
      </c>
      <c r="M14">
        <f t="shared" si="4"/>
        <v>4.0710999999999995</v>
      </c>
      <c r="P14">
        <f t="shared" si="5"/>
        <v>15.827</v>
      </c>
      <c r="R14">
        <f t="shared" si="7"/>
        <v>2.8506</v>
      </c>
      <c r="S14">
        <f t="shared" si="8"/>
        <v>5.266</v>
      </c>
      <c r="T14">
        <f t="shared" si="9"/>
        <v>4.0710999999999995</v>
      </c>
    </row>
    <row r="15" spans="1:20" x14ac:dyDescent="0.2">
      <c r="A15" t="s">
        <v>45</v>
      </c>
      <c r="B15">
        <v>0.57069999999999999</v>
      </c>
      <c r="C15">
        <v>9.7000000000000003E-3</v>
      </c>
      <c r="D15">
        <v>0.04</v>
      </c>
      <c r="E15">
        <v>2.1100000000000001E-2</v>
      </c>
      <c r="F15">
        <v>0.29670000000000002</v>
      </c>
      <c r="I15">
        <f t="shared" si="0"/>
        <v>0</v>
      </c>
      <c r="J15">
        <f t="shared" si="1"/>
        <v>0</v>
      </c>
      <c r="K15">
        <f t="shared" si="2"/>
        <v>0</v>
      </c>
      <c r="L15">
        <f t="shared" si="3"/>
        <v>0</v>
      </c>
      <c r="M15">
        <f t="shared" si="4"/>
        <v>0</v>
      </c>
    </row>
    <row r="16" spans="1:20" x14ac:dyDescent="0.2">
      <c r="A16" t="s">
        <v>46</v>
      </c>
      <c r="B16">
        <v>15.1798</v>
      </c>
      <c r="C16">
        <v>6.3500000000000001E-2</v>
      </c>
      <c r="D16">
        <v>3.3012000000000001</v>
      </c>
      <c r="E16">
        <v>3.4735</v>
      </c>
      <c r="F16">
        <v>4.7397</v>
      </c>
      <c r="I16">
        <f t="shared" si="0"/>
        <v>14.6091</v>
      </c>
      <c r="J16">
        <f t="shared" si="1"/>
        <v>5.3800000000000001E-2</v>
      </c>
      <c r="K16">
        <f t="shared" si="2"/>
        <v>3.2612000000000001</v>
      </c>
      <c r="L16">
        <f t="shared" si="3"/>
        <v>3.4523999999999999</v>
      </c>
      <c r="M16">
        <f t="shared" si="4"/>
        <v>4.4429999999999996</v>
      </c>
      <c r="P16">
        <f t="shared" si="5"/>
        <v>14.6091</v>
      </c>
      <c r="R16">
        <f t="shared" si="7"/>
        <v>3.2612000000000001</v>
      </c>
      <c r="S16">
        <f t="shared" si="8"/>
        <v>3.4523999999999999</v>
      </c>
      <c r="T16">
        <f t="shared" si="9"/>
        <v>4.4429999999999996</v>
      </c>
    </row>
    <row r="17" spans="1:20" x14ac:dyDescent="0.2">
      <c r="A17" t="s">
        <v>47</v>
      </c>
      <c r="B17">
        <v>13.4802</v>
      </c>
      <c r="C17">
        <v>0.77680000000000005</v>
      </c>
      <c r="D17">
        <v>2.7551999999999999</v>
      </c>
      <c r="E17">
        <v>3.0209000000000001</v>
      </c>
      <c r="F17">
        <v>3.7483</v>
      </c>
      <c r="I17">
        <f t="shared" si="0"/>
        <v>12.9095</v>
      </c>
      <c r="J17">
        <f t="shared" si="1"/>
        <v>0.7671</v>
      </c>
      <c r="K17">
        <f t="shared" si="2"/>
        <v>2.7151999999999998</v>
      </c>
      <c r="L17">
        <f t="shared" si="3"/>
        <v>2.9998</v>
      </c>
      <c r="M17">
        <f t="shared" si="4"/>
        <v>3.4516</v>
      </c>
      <c r="P17">
        <f t="shared" si="5"/>
        <v>12.9095</v>
      </c>
      <c r="Q17">
        <f t="shared" si="6"/>
        <v>0.7671</v>
      </c>
      <c r="R17">
        <f t="shared" si="7"/>
        <v>2.7151999999999998</v>
      </c>
      <c r="S17">
        <f t="shared" si="8"/>
        <v>2.9998</v>
      </c>
      <c r="T17">
        <f t="shared" si="9"/>
        <v>3.4516</v>
      </c>
    </row>
    <row r="18" spans="1:20" x14ac:dyDescent="0.2">
      <c r="A18" t="s">
        <v>48</v>
      </c>
      <c r="B18">
        <v>10.525399999999999</v>
      </c>
      <c r="C18">
        <v>0.58089999999999997</v>
      </c>
      <c r="D18">
        <v>2.0099999999999998</v>
      </c>
      <c r="E18">
        <v>2.2279</v>
      </c>
      <c r="F18">
        <v>2.7078000000000002</v>
      </c>
      <c r="I18">
        <f t="shared" si="0"/>
        <v>9.954699999999999</v>
      </c>
      <c r="J18">
        <f t="shared" si="1"/>
        <v>0.57119999999999993</v>
      </c>
      <c r="K18">
        <f t="shared" si="2"/>
        <v>1.9699999999999998</v>
      </c>
      <c r="L18">
        <f t="shared" si="3"/>
        <v>2.2067999999999999</v>
      </c>
      <c r="M18">
        <f t="shared" si="4"/>
        <v>2.4111000000000002</v>
      </c>
      <c r="P18">
        <f t="shared" si="5"/>
        <v>9.954699999999999</v>
      </c>
      <c r="Q18">
        <f t="shared" si="6"/>
        <v>0.57119999999999993</v>
      </c>
      <c r="R18">
        <f t="shared" si="7"/>
        <v>1.9699999999999998</v>
      </c>
      <c r="S18">
        <f t="shared" si="8"/>
        <v>2.2067999999999999</v>
      </c>
      <c r="T18">
        <f t="shared" si="9"/>
        <v>2.4111000000000002</v>
      </c>
    </row>
    <row r="19" spans="1:20" x14ac:dyDescent="0.2">
      <c r="A19" t="s">
        <v>49</v>
      </c>
      <c r="B19">
        <v>32.042200000000001</v>
      </c>
      <c r="C19">
        <v>0.80930000000000002</v>
      </c>
      <c r="D19">
        <v>10.6622</v>
      </c>
      <c r="E19">
        <v>9.8268000000000004</v>
      </c>
      <c r="F19">
        <v>18.843699999999998</v>
      </c>
      <c r="I19">
        <f t="shared" si="0"/>
        <v>31.471500000000002</v>
      </c>
      <c r="J19">
        <f t="shared" si="1"/>
        <v>0.79959999999999998</v>
      </c>
      <c r="K19">
        <f t="shared" si="2"/>
        <v>10.622200000000001</v>
      </c>
      <c r="L19">
        <f t="shared" si="3"/>
        <v>9.8056999999999999</v>
      </c>
      <c r="M19">
        <f t="shared" si="4"/>
        <v>18.546999999999997</v>
      </c>
      <c r="P19">
        <f t="shared" si="5"/>
        <v>31.471500000000002</v>
      </c>
      <c r="Q19">
        <f t="shared" si="6"/>
        <v>0.79959999999999998</v>
      </c>
      <c r="R19">
        <f t="shared" si="7"/>
        <v>10.622200000000001</v>
      </c>
      <c r="S19">
        <f t="shared" si="8"/>
        <v>9.8056999999999999</v>
      </c>
      <c r="T19">
        <f t="shared" si="9"/>
        <v>18.546999999999997</v>
      </c>
    </row>
    <row r="20" spans="1:20" x14ac:dyDescent="0.2">
      <c r="A20" t="s">
        <v>50</v>
      </c>
      <c r="B20">
        <v>40.960700000000003</v>
      </c>
      <c r="C20">
        <v>0.59860000000000002</v>
      </c>
      <c r="D20">
        <v>6.6487999999999996</v>
      </c>
      <c r="E20">
        <v>17.9938</v>
      </c>
      <c r="F20">
        <v>14.3933</v>
      </c>
      <c r="I20">
        <f t="shared" si="0"/>
        <v>40.39</v>
      </c>
      <c r="J20">
        <f t="shared" si="1"/>
        <v>0.58889999999999998</v>
      </c>
      <c r="K20">
        <f t="shared" si="2"/>
        <v>6.6087999999999996</v>
      </c>
      <c r="L20">
        <f t="shared" si="3"/>
        <v>17.9727</v>
      </c>
      <c r="M20">
        <f t="shared" si="4"/>
        <v>14.0966</v>
      </c>
      <c r="P20">
        <f t="shared" si="5"/>
        <v>40.39</v>
      </c>
      <c r="Q20">
        <f t="shared" si="6"/>
        <v>0.58889999999999998</v>
      </c>
      <c r="R20">
        <f t="shared" si="7"/>
        <v>6.6087999999999996</v>
      </c>
      <c r="S20">
        <f t="shared" si="8"/>
        <v>17.9727</v>
      </c>
      <c r="T20">
        <f t="shared" si="9"/>
        <v>14.0966</v>
      </c>
    </row>
    <row r="21" spans="1:20" x14ac:dyDescent="0.2">
      <c r="A21" t="s">
        <v>51</v>
      </c>
      <c r="B21">
        <v>111.1717</v>
      </c>
      <c r="C21">
        <v>5.2024999999999997</v>
      </c>
      <c r="D21">
        <v>25.902200000000001</v>
      </c>
      <c r="E21">
        <v>57.868699999999997</v>
      </c>
      <c r="F21">
        <v>136.35419999999999</v>
      </c>
      <c r="I21">
        <f t="shared" si="0"/>
        <v>110.601</v>
      </c>
      <c r="J21">
        <f t="shared" si="1"/>
        <v>5.1928000000000001</v>
      </c>
      <c r="K21">
        <f t="shared" si="2"/>
        <v>25.862200000000001</v>
      </c>
      <c r="L21">
        <f t="shared" si="3"/>
        <v>57.8476</v>
      </c>
      <c r="M21">
        <f t="shared" si="4"/>
        <v>136.0575</v>
      </c>
      <c r="P21">
        <f t="shared" si="5"/>
        <v>110.601</v>
      </c>
      <c r="Q21">
        <f t="shared" si="6"/>
        <v>5.1928000000000001</v>
      </c>
      <c r="R21">
        <f t="shared" si="7"/>
        <v>25.862200000000001</v>
      </c>
      <c r="S21">
        <f t="shared" si="8"/>
        <v>57.8476</v>
      </c>
      <c r="T21">
        <f t="shared" si="9"/>
        <v>136.0575</v>
      </c>
    </row>
    <row r="22" spans="1:20" x14ac:dyDescent="0.2">
      <c r="A22" t="s">
        <v>52</v>
      </c>
      <c r="B22">
        <v>43.804200000000002</v>
      </c>
      <c r="C22">
        <v>2.7387999999999999</v>
      </c>
      <c r="D22">
        <v>8.4159000000000006</v>
      </c>
      <c r="E22">
        <v>16.635400000000001</v>
      </c>
      <c r="F22">
        <v>31.3371</v>
      </c>
      <c r="I22">
        <f t="shared" si="0"/>
        <v>43.233499999999999</v>
      </c>
      <c r="J22">
        <f t="shared" si="1"/>
        <v>2.7290999999999999</v>
      </c>
      <c r="K22">
        <f t="shared" si="2"/>
        <v>8.3759000000000015</v>
      </c>
      <c r="L22">
        <f t="shared" si="3"/>
        <v>16.6143</v>
      </c>
      <c r="M22">
        <f t="shared" si="4"/>
        <v>31.040399999999998</v>
      </c>
      <c r="P22">
        <f t="shared" si="5"/>
        <v>43.233499999999999</v>
      </c>
      <c r="Q22">
        <f t="shared" si="6"/>
        <v>2.7290999999999999</v>
      </c>
      <c r="R22">
        <f t="shared" si="7"/>
        <v>8.3759000000000015</v>
      </c>
      <c r="S22">
        <f t="shared" si="8"/>
        <v>16.6143</v>
      </c>
      <c r="T22">
        <f t="shared" si="9"/>
        <v>31.040399999999998</v>
      </c>
    </row>
    <row r="23" spans="1:20" x14ac:dyDescent="0.2">
      <c r="A23" t="s">
        <v>53</v>
      </c>
      <c r="B23">
        <v>19.683299999999999</v>
      </c>
      <c r="C23">
        <v>0.87509999999999999</v>
      </c>
      <c r="D23">
        <v>2.6425999999999998</v>
      </c>
      <c r="E23">
        <v>13.960599999999999</v>
      </c>
      <c r="F23">
        <v>8.4131</v>
      </c>
      <c r="I23">
        <f t="shared" si="0"/>
        <v>19.1126</v>
      </c>
      <c r="J23">
        <f t="shared" si="1"/>
        <v>0.86539999999999995</v>
      </c>
      <c r="K23">
        <f t="shared" si="2"/>
        <v>2.6025999999999998</v>
      </c>
      <c r="L23">
        <f t="shared" si="3"/>
        <v>13.939499999999999</v>
      </c>
      <c r="M23">
        <f t="shared" si="4"/>
        <v>8.1164000000000005</v>
      </c>
      <c r="P23">
        <f t="shared" si="5"/>
        <v>19.1126</v>
      </c>
      <c r="Q23">
        <f t="shared" si="6"/>
        <v>0.86539999999999995</v>
      </c>
      <c r="R23">
        <f t="shared" si="7"/>
        <v>2.6025999999999998</v>
      </c>
      <c r="S23">
        <f t="shared" si="8"/>
        <v>13.939499999999999</v>
      </c>
      <c r="T23">
        <f t="shared" si="9"/>
        <v>8.1164000000000005</v>
      </c>
    </row>
    <row r="24" spans="1:20" x14ac:dyDescent="0.2">
      <c r="A24" t="s">
        <v>54</v>
      </c>
      <c r="B24">
        <v>54.700299999999999</v>
      </c>
      <c r="C24">
        <v>4.9145000000000003</v>
      </c>
      <c r="D24">
        <v>8.7462</v>
      </c>
      <c r="E24">
        <v>30.065000000000001</v>
      </c>
      <c r="F24">
        <v>26.1662</v>
      </c>
      <c r="I24">
        <f t="shared" si="0"/>
        <v>54.129599999999996</v>
      </c>
      <c r="J24">
        <f t="shared" si="1"/>
        <v>4.9048000000000007</v>
      </c>
      <c r="K24">
        <f t="shared" si="2"/>
        <v>8.7062000000000008</v>
      </c>
      <c r="L24">
        <f t="shared" si="3"/>
        <v>30.043900000000001</v>
      </c>
      <c r="M24">
        <f t="shared" si="4"/>
        <v>25.869499999999999</v>
      </c>
      <c r="P24">
        <f t="shared" si="5"/>
        <v>54.129599999999996</v>
      </c>
      <c r="Q24">
        <f t="shared" si="6"/>
        <v>4.9048000000000007</v>
      </c>
      <c r="R24">
        <f t="shared" si="7"/>
        <v>8.7062000000000008</v>
      </c>
      <c r="S24">
        <f t="shared" si="8"/>
        <v>30.043900000000001</v>
      </c>
      <c r="T24">
        <f t="shared" si="9"/>
        <v>25.869499999999999</v>
      </c>
    </row>
    <row r="25" spans="1:20" x14ac:dyDescent="0.2">
      <c r="A25" t="s">
        <v>55</v>
      </c>
      <c r="B25">
        <v>15.764699999999999</v>
      </c>
      <c r="C25">
        <v>2.7699999999999999E-2</v>
      </c>
      <c r="D25">
        <v>2.9780000000000002</v>
      </c>
      <c r="E25">
        <v>12.962300000000001</v>
      </c>
      <c r="F25">
        <v>5.2732000000000001</v>
      </c>
      <c r="I25">
        <f t="shared" si="0"/>
        <v>15.193999999999999</v>
      </c>
      <c r="J25">
        <f t="shared" si="1"/>
        <v>1.7999999999999999E-2</v>
      </c>
      <c r="K25">
        <f t="shared" si="2"/>
        <v>2.9380000000000002</v>
      </c>
      <c r="L25">
        <f t="shared" si="3"/>
        <v>12.9412</v>
      </c>
      <c r="M25">
        <f t="shared" si="4"/>
        <v>4.9764999999999997</v>
      </c>
      <c r="P25">
        <f t="shared" si="5"/>
        <v>15.193999999999999</v>
      </c>
      <c r="R25">
        <f t="shared" si="7"/>
        <v>2.9380000000000002</v>
      </c>
      <c r="S25">
        <f t="shared" si="8"/>
        <v>12.9412</v>
      </c>
      <c r="T25">
        <f t="shared" si="9"/>
        <v>4.9764999999999997</v>
      </c>
    </row>
    <row r="26" spans="1:20" x14ac:dyDescent="0.2">
      <c r="A26" t="s">
        <v>56</v>
      </c>
      <c r="B26">
        <v>59.720599999999997</v>
      </c>
      <c r="C26">
        <v>4.8269000000000002</v>
      </c>
      <c r="D26">
        <v>9.3640000000000008</v>
      </c>
      <c r="E26">
        <v>43.880600000000001</v>
      </c>
      <c r="F26">
        <v>27.261199999999999</v>
      </c>
      <c r="I26">
        <f t="shared" si="0"/>
        <v>59.149899999999995</v>
      </c>
      <c r="J26">
        <f t="shared" si="1"/>
        <v>4.8172000000000006</v>
      </c>
      <c r="K26">
        <f t="shared" si="2"/>
        <v>9.3240000000000016</v>
      </c>
      <c r="L26">
        <f t="shared" si="3"/>
        <v>43.859500000000004</v>
      </c>
      <c r="M26">
        <f t="shared" si="4"/>
        <v>26.964499999999997</v>
      </c>
      <c r="P26">
        <f t="shared" si="5"/>
        <v>59.149899999999995</v>
      </c>
      <c r="Q26">
        <f t="shared" si="6"/>
        <v>4.8172000000000006</v>
      </c>
      <c r="R26">
        <f t="shared" si="7"/>
        <v>9.3240000000000016</v>
      </c>
      <c r="S26">
        <f t="shared" si="8"/>
        <v>43.859500000000004</v>
      </c>
      <c r="T26">
        <f t="shared" si="9"/>
        <v>26.964499999999997</v>
      </c>
    </row>
    <row r="27" spans="1:20" x14ac:dyDescent="0.2">
      <c r="A27" t="s">
        <v>57</v>
      </c>
      <c r="B27">
        <v>15.5017</v>
      </c>
      <c r="C27">
        <v>1.32E-2</v>
      </c>
      <c r="D27">
        <v>2.8208000000000002</v>
      </c>
      <c r="E27">
        <v>5.1406000000000001</v>
      </c>
      <c r="F27">
        <v>4.0275999999999996</v>
      </c>
      <c r="I27">
        <f t="shared" si="0"/>
        <v>14.930999999999999</v>
      </c>
      <c r="J27">
        <f t="shared" si="1"/>
        <v>3.4999999999999996E-3</v>
      </c>
      <c r="K27">
        <f t="shared" si="2"/>
        <v>2.7808000000000002</v>
      </c>
      <c r="L27">
        <f t="shared" si="3"/>
        <v>5.1195000000000004</v>
      </c>
      <c r="M27">
        <f t="shared" si="4"/>
        <v>3.7308999999999997</v>
      </c>
      <c r="P27">
        <f t="shared" si="5"/>
        <v>14.930999999999999</v>
      </c>
      <c r="R27">
        <f t="shared" si="7"/>
        <v>2.7808000000000002</v>
      </c>
      <c r="S27">
        <f t="shared" si="8"/>
        <v>5.1195000000000004</v>
      </c>
      <c r="T27">
        <f t="shared" si="9"/>
        <v>3.7308999999999997</v>
      </c>
    </row>
    <row r="28" spans="1:20" x14ac:dyDescent="0.2">
      <c r="O28" t="s">
        <v>62</v>
      </c>
      <c r="P28" s="9">
        <v>1.0413561566534271</v>
      </c>
      <c r="Q28" s="9">
        <v>0.4195971639560972</v>
      </c>
      <c r="R28" s="9">
        <v>0.24034559492530741</v>
      </c>
      <c r="S28" s="9">
        <v>0.15612917728598946</v>
      </c>
      <c r="T28" s="9">
        <v>0.19664639584797888</v>
      </c>
    </row>
    <row r="29" spans="1:20" x14ac:dyDescent="0.2">
      <c r="A29" t="s">
        <v>45</v>
      </c>
      <c r="B29">
        <v>0.57069999999999999</v>
      </c>
      <c r="C29">
        <v>9.7000000000000003E-3</v>
      </c>
      <c r="D29">
        <v>0.04</v>
      </c>
      <c r="E29">
        <v>2.1100000000000001E-2</v>
      </c>
      <c r="F29">
        <v>0.29670000000000002</v>
      </c>
    </row>
  </sheetData>
  <conditionalFormatting sqref="P3:P27">
    <cfRule type="cellIs" dxfId="45" priority="5" operator="lessThan">
      <formula>$P$28</formula>
    </cfRule>
  </conditionalFormatting>
  <conditionalFormatting sqref="Q3:Q27">
    <cfRule type="cellIs" dxfId="44" priority="4" operator="lessThan">
      <formula>$Q$28</formula>
    </cfRule>
  </conditionalFormatting>
  <conditionalFormatting sqref="R3:R27">
    <cfRule type="cellIs" dxfId="43" priority="3" operator="lessThan">
      <formula>$R$28</formula>
    </cfRule>
  </conditionalFormatting>
  <conditionalFormatting sqref="S3:S27">
    <cfRule type="cellIs" dxfId="42" priority="2" operator="lessThan">
      <formula>$S$28</formula>
    </cfRule>
  </conditionalFormatting>
  <conditionalFormatting sqref="T3:T27">
    <cfRule type="cellIs" dxfId="41" priority="1" operator="lessThan">
      <formula>$T$28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1"/>
  <sheetViews>
    <sheetView topLeftCell="A20" workbookViewId="0">
      <selection activeCell="B3" sqref="B3:M31"/>
    </sheetView>
  </sheetViews>
  <sheetFormatPr baseColWidth="10" defaultColWidth="8.83203125" defaultRowHeight="15" x14ac:dyDescent="0.2"/>
  <cols>
    <col min="2" max="2" width="13.1640625" bestFit="1" customWidth="1"/>
    <col min="3" max="13" width="11.5" customWidth="1"/>
  </cols>
  <sheetData>
    <row r="3" spans="2:15" x14ac:dyDescent="0.2">
      <c r="B3" s="2"/>
      <c r="C3" s="15" t="s">
        <v>63</v>
      </c>
      <c r="D3" s="15"/>
      <c r="E3" s="15"/>
      <c r="F3" s="15"/>
      <c r="G3" s="15"/>
      <c r="H3" s="15" t="s">
        <v>64</v>
      </c>
      <c r="I3" s="15"/>
      <c r="J3" s="15"/>
      <c r="K3" s="15"/>
      <c r="L3" s="15"/>
      <c r="M3" s="15"/>
    </row>
    <row r="4" spans="2:15" x14ac:dyDescent="0.2">
      <c r="B4" s="3" t="s">
        <v>65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8</v>
      </c>
      <c r="J4" s="4" t="s">
        <v>15</v>
      </c>
      <c r="K4" s="4" t="s">
        <v>16</v>
      </c>
      <c r="L4" s="4" t="s">
        <v>17</v>
      </c>
      <c r="M4" s="4" t="s">
        <v>18</v>
      </c>
    </row>
    <row r="5" spans="2:15" x14ac:dyDescent="0.2">
      <c r="B5" s="7" t="s">
        <v>33</v>
      </c>
      <c r="C5" s="6">
        <v>14.3935</v>
      </c>
      <c r="D5" s="5" t="s">
        <v>67</v>
      </c>
      <c r="E5" s="6">
        <v>3.0339999999999998</v>
      </c>
      <c r="F5" s="6">
        <v>3.2681999999999998</v>
      </c>
      <c r="G5" s="6">
        <v>4.3131999999999993</v>
      </c>
      <c r="H5" s="6">
        <v>0.60709999999999997</v>
      </c>
      <c r="I5" s="6">
        <v>12.9627</v>
      </c>
      <c r="J5" s="5" t="s">
        <v>70</v>
      </c>
      <c r="K5" s="5" t="s">
        <v>67</v>
      </c>
      <c r="L5" s="6">
        <v>1.1898</v>
      </c>
      <c r="M5" s="6">
        <v>31.980900000000002</v>
      </c>
      <c r="O5" t="s">
        <v>74</v>
      </c>
    </row>
    <row r="6" spans="2:15" x14ac:dyDescent="0.2">
      <c r="B6" s="7" t="s">
        <v>34</v>
      </c>
      <c r="C6" s="6">
        <v>12.5189</v>
      </c>
      <c r="D6" s="6">
        <v>0.71719999999999995</v>
      </c>
      <c r="E6" s="6">
        <v>2.456</v>
      </c>
      <c r="F6" s="8">
        <v>2.8247</v>
      </c>
      <c r="G6" s="6">
        <v>3.2502</v>
      </c>
      <c r="H6" s="5" t="s">
        <v>69</v>
      </c>
      <c r="I6" s="6">
        <v>11.634600000000001</v>
      </c>
      <c r="J6" s="5" t="s">
        <v>70</v>
      </c>
      <c r="K6" s="6">
        <v>1.2425999999999999</v>
      </c>
      <c r="L6" s="5" t="s">
        <v>72</v>
      </c>
      <c r="M6" s="6">
        <v>32.155899999999995</v>
      </c>
      <c r="O6" t="s">
        <v>78</v>
      </c>
    </row>
    <row r="7" spans="2:15" x14ac:dyDescent="0.2">
      <c r="B7" s="7" t="s">
        <v>35</v>
      </c>
      <c r="C7" s="6">
        <v>10.4024</v>
      </c>
      <c r="D7" s="6">
        <v>0.56679999999999997</v>
      </c>
      <c r="E7" s="6">
        <v>2.0590999999999999</v>
      </c>
      <c r="F7" s="8">
        <v>2.2769999999999997</v>
      </c>
      <c r="G7" s="6">
        <v>2.6046</v>
      </c>
      <c r="H7" s="5" t="s">
        <v>69</v>
      </c>
      <c r="I7" s="6">
        <v>9.1895000000000007</v>
      </c>
      <c r="J7" s="5" t="s">
        <v>70</v>
      </c>
      <c r="K7" s="5" t="s">
        <v>67</v>
      </c>
      <c r="L7" s="6">
        <v>0.61039999999999994</v>
      </c>
      <c r="M7" s="6">
        <v>19.3261</v>
      </c>
    </row>
    <row r="8" spans="2:15" x14ac:dyDescent="0.2">
      <c r="B8" s="7" t="s">
        <v>36</v>
      </c>
      <c r="C8" s="6">
        <v>31.908300000000001</v>
      </c>
      <c r="D8" s="6">
        <v>1.0721000000000001</v>
      </c>
      <c r="E8" s="6">
        <v>10.923800000000002</v>
      </c>
      <c r="F8" s="8">
        <v>10.199299999999999</v>
      </c>
      <c r="G8" s="6">
        <v>18.637899999999998</v>
      </c>
      <c r="H8" s="6">
        <v>0.70069999999999999</v>
      </c>
      <c r="I8" s="6">
        <v>14.444000000000001</v>
      </c>
      <c r="J8" s="5" t="s">
        <v>70</v>
      </c>
      <c r="K8" s="6">
        <v>0.83099999999999996</v>
      </c>
      <c r="L8" s="6">
        <v>1.1735</v>
      </c>
      <c r="M8" s="6">
        <v>90.080400000000012</v>
      </c>
    </row>
    <row r="9" spans="2:15" x14ac:dyDescent="0.2">
      <c r="B9" s="7" t="s">
        <v>37</v>
      </c>
      <c r="C9" s="6">
        <v>40.788699999999999</v>
      </c>
      <c r="D9" s="6">
        <v>0.5784999999999999</v>
      </c>
      <c r="E9" s="6">
        <v>6.7492000000000001</v>
      </c>
      <c r="F9" s="8">
        <v>18.158200000000001</v>
      </c>
      <c r="G9" s="6">
        <v>14.2102</v>
      </c>
      <c r="H9" s="5" t="s">
        <v>69</v>
      </c>
      <c r="I9" s="6">
        <v>14.865000000000002</v>
      </c>
      <c r="J9" s="5" t="s">
        <v>70</v>
      </c>
      <c r="K9" s="5" t="s">
        <v>67</v>
      </c>
      <c r="L9" s="6">
        <v>2.2711000000000001</v>
      </c>
      <c r="M9" s="6">
        <v>87.921700000000001</v>
      </c>
    </row>
    <row r="10" spans="2:15" x14ac:dyDescent="0.2">
      <c r="B10" s="7" t="s">
        <v>38</v>
      </c>
      <c r="C10" s="6">
        <v>109.8368</v>
      </c>
      <c r="D10" s="6">
        <v>5.1946000000000003</v>
      </c>
      <c r="E10" s="6">
        <v>26.258500000000002</v>
      </c>
      <c r="F10" s="8">
        <v>58.944600000000001</v>
      </c>
      <c r="G10" s="6">
        <v>133.5206</v>
      </c>
      <c r="H10" s="6">
        <v>2.1266000000000003</v>
      </c>
      <c r="I10" s="6">
        <v>9.8727999999999998</v>
      </c>
      <c r="J10" s="5" t="s">
        <v>70</v>
      </c>
      <c r="K10" s="5" t="s">
        <v>67</v>
      </c>
      <c r="L10" s="6">
        <v>1.2521</v>
      </c>
      <c r="M10" s="6">
        <v>1146.5511000000001</v>
      </c>
    </row>
    <row r="11" spans="2:15" x14ac:dyDescent="0.2">
      <c r="B11" s="7" t="s">
        <v>39</v>
      </c>
      <c r="C11" s="6">
        <v>45.228699999999996</v>
      </c>
      <c r="D11" s="6">
        <v>2.7488000000000001</v>
      </c>
      <c r="E11" s="6">
        <v>7.8407</v>
      </c>
      <c r="F11" s="8">
        <v>16.4605</v>
      </c>
      <c r="G11" s="6">
        <v>31.655899999999999</v>
      </c>
      <c r="H11" s="6">
        <v>0.65279999999999994</v>
      </c>
      <c r="I11" s="6">
        <v>4.1593999999999998</v>
      </c>
      <c r="J11" s="5" t="s">
        <v>70</v>
      </c>
      <c r="K11" s="6">
        <v>0.628</v>
      </c>
      <c r="L11" s="6">
        <v>1.1043000000000001</v>
      </c>
      <c r="M11" s="6">
        <v>754.18089999999995</v>
      </c>
    </row>
    <row r="12" spans="2:15" x14ac:dyDescent="0.2">
      <c r="B12" s="7" t="s">
        <v>40</v>
      </c>
      <c r="C12" s="6">
        <v>19.890800000000002</v>
      </c>
      <c r="D12" s="6">
        <v>0.87169999999999992</v>
      </c>
      <c r="E12" s="6">
        <v>2.6629</v>
      </c>
      <c r="F12" s="8">
        <v>13.8484</v>
      </c>
      <c r="G12" s="6">
        <v>8.377600000000001</v>
      </c>
      <c r="H12" s="5" t="s">
        <v>69</v>
      </c>
      <c r="I12" s="6">
        <v>3.7753999999999999</v>
      </c>
      <c r="J12" s="5" t="s">
        <v>70</v>
      </c>
      <c r="K12" s="5" t="s">
        <v>67</v>
      </c>
      <c r="L12" s="6">
        <v>1.2219</v>
      </c>
      <c r="M12" s="6">
        <v>841.53969999999993</v>
      </c>
    </row>
    <row r="13" spans="2:15" x14ac:dyDescent="0.2">
      <c r="B13" s="7" t="s">
        <v>41</v>
      </c>
      <c r="C13" s="6">
        <v>49.752899999999997</v>
      </c>
      <c r="D13" s="6">
        <v>4.4283000000000001</v>
      </c>
      <c r="E13" s="6">
        <v>8.1987000000000005</v>
      </c>
      <c r="F13" s="8">
        <v>27.732900000000001</v>
      </c>
      <c r="G13" s="6">
        <v>23.860699999999998</v>
      </c>
      <c r="H13" s="6">
        <v>0.82450000000000001</v>
      </c>
      <c r="I13" s="6">
        <v>15.360700000000001</v>
      </c>
      <c r="J13" s="5" t="s">
        <v>70</v>
      </c>
      <c r="K13" s="6">
        <v>0.52649999999999997</v>
      </c>
      <c r="L13" s="6">
        <v>1.6965999999999999</v>
      </c>
      <c r="M13" s="6">
        <v>1127.7791000000002</v>
      </c>
    </row>
    <row r="14" spans="2:15" x14ac:dyDescent="0.2">
      <c r="B14" s="7" t="s">
        <v>42</v>
      </c>
      <c r="C14" s="6">
        <v>15.827299999999999</v>
      </c>
      <c r="D14" s="5" t="s">
        <v>67</v>
      </c>
      <c r="E14" s="6">
        <v>3.1105999999999998</v>
      </c>
      <c r="F14" s="6">
        <v>13.275499999999999</v>
      </c>
      <c r="G14" s="6">
        <v>5.2188999999999997</v>
      </c>
      <c r="H14" s="5" t="s">
        <v>69</v>
      </c>
      <c r="I14" s="6">
        <v>10.409500000000001</v>
      </c>
      <c r="J14" s="5" t="s">
        <v>70</v>
      </c>
      <c r="K14" s="5" t="s">
        <v>67</v>
      </c>
      <c r="L14" s="6">
        <v>1.3869</v>
      </c>
      <c r="M14" s="6">
        <v>113.60550000000001</v>
      </c>
    </row>
    <row r="15" spans="2:15" x14ac:dyDescent="0.2">
      <c r="B15" s="7" t="s">
        <v>43</v>
      </c>
      <c r="C15" s="6">
        <v>64.0184</v>
      </c>
      <c r="D15" s="6">
        <v>5.0321000000000007</v>
      </c>
      <c r="E15" s="6">
        <v>9.4860000000000007</v>
      </c>
      <c r="F15" s="6">
        <v>46.083500000000001</v>
      </c>
      <c r="G15" s="6">
        <v>29.244399999999999</v>
      </c>
      <c r="H15" s="6">
        <v>0.89449999999999996</v>
      </c>
      <c r="I15" s="6">
        <v>21.366</v>
      </c>
      <c r="J15" s="5" t="s">
        <v>70</v>
      </c>
      <c r="K15" s="6">
        <v>1.9285000000000001</v>
      </c>
      <c r="L15" s="6">
        <v>1.7312000000000001</v>
      </c>
      <c r="M15" s="6">
        <v>1102.2107000000001</v>
      </c>
    </row>
    <row r="16" spans="2:15" x14ac:dyDescent="0.2">
      <c r="B16" s="7" t="s">
        <v>44</v>
      </c>
      <c r="C16" s="6">
        <v>15.827</v>
      </c>
      <c r="D16" s="5" t="s">
        <v>67</v>
      </c>
      <c r="E16" s="6">
        <v>2.8506</v>
      </c>
      <c r="F16" s="6">
        <v>5.266</v>
      </c>
      <c r="G16" s="6">
        <v>4.0710999999999995</v>
      </c>
      <c r="H16" s="5" t="s">
        <v>69</v>
      </c>
      <c r="I16" s="6">
        <v>13.407500000000001</v>
      </c>
      <c r="J16" s="5" t="s">
        <v>70</v>
      </c>
      <c r="K16" s="5" t="s">
        <v>67</v>
      </c>
      <c r="L16" s="6">
        <v>1.5099</v>
      </c>
      <c r="M16" s="6">
        <v>18.669500000000003</v>
      </c>
    </row>
    <row r="17" spans="2:13" s="13" customFormat="1" x14ac:dyDescent="0.2">
      <c r="B17" s="12" t="s">
        <v>77</v>
      </c>
      <c r="C17" s="11" t="s">
        <v>68</v>
      </c>
      <c r="D17" s="5" t="s">
        <v>67</v>
      </c>
      <c r="E17" s="11" t="s">
        <v>66</v>
      </c>
      <c r="F17" s="11" t="s">
        <v>66</v>
      </c>
      <c r="G17" s="11" t="s">
        <v>66</v>
      </c>
      <c r="H17" s="11" t="s">
        <v>69</v>
      </c>
      <c r="I17" s="11" t="s">
        <v>71</v>
      </c>
      <c r="J17" s="11" t="s">
        <v>70</v>
      </c>
      <c r="K17" s="11" t="s">
        <v>67</v>
      </c>
      <c r="L17" s="11" t="s">
        <v>72</v>
      </c>
      <c r="M17" s="11" t="s">
        <v>73</v>
      </c>
    </row>
    <row r="18" spans="2:13" x14ac:dyDescent="0.2">
      <c r="B18" s="7" t="s">
        <v>46</v>
      </c>
      <c r="C18" s="6">
        <v>14.6091</v>
      </c>
      <c r="D18" s="5" t="s">
        <v>67</v>
      </c>
      <c r="E18" s="6">
        <v>3.2612000000000001</v>
      </c>
      <c r="F18" s="6">
        <v>3.4523999999999999</v>
      </c>
      <c r="G18" s="6">
        <v>4.4429999999999996</v>
      </c>
      <c r="H18" s="6">
        <v>0.58979999999999999</v>
      </c>
      <c r="I18" s="6">
        <v>13.110300000000001</v>
      </c>
      <c r="J18" s="5" t="s">
        <v>70</v>
      </c>
      <c r="K18" s="5" t="s">
        <v>67</v>
      </c>
      <c r="L18" s="6">
        <v>1.6055999999999999</v>
      </c>
      <c r="M18" s="6">
        <v>30.605</v>
      </c>
    </row>
    <row r="19" spans="2:13" x14ac:dyDescent="0.2">
      <c r="B19" s="7" t="s">
        <v>47</v>
      </c>
      <c r="C19" s="6">
        <v>12.9095</v>
      </c>
      <c r="D19" s="6">
        <v>0.7671</v>
      </c>
      <c r="E19" s="6">
        <v>2.7151999999999998</v>
      </c>
      <c r="F19" s="6">
        <v>2.9998</v>
      </c>
      <c r="G19" s="6">
        <v>3.4516</v>
      </c>
      <c r="H19" s="5" t="s">
        <v>69</v>
      </c>
      <c r="I19" s="6">
        <v>10.436500000000001</v>
      </c>
      <c r="J19" s="5" t="s">
        <v>70</v>
      </c>
      <c r="K19" s="5" t="s">
        <v>67</v>
      </c>
      <c r="L19" s="6">
        <v>1.1594</v>
      </c>
      <c r="M19" s="6">
        <v>39.554499999999997</v>
      </c>
    </row>
    <row r="20" spans="2:13" x14ac:dyDescent="0.2">
      <c r="B20" s="7" t="s">
        <v>48</v>
      </c>
      <c r="C20" s="6">
        <v>9.954699999999999</v>
      </c>
      <c r="D20" s="6">
        <v>0.57119999999999993</v>
      </c>
      <c r="E20" s="6">
        <v>1.9699999999999998</v>
      </c>
      <c r="F20" s="6">
        <v>2.2067999999999999</v>
      </c>
      <c r="G20" s="6">
        <v>2.4111000000000002</v>
      </c>
      <c r="H20" s="5" t="s">
        <v>69</v>
      </c>
      <c r="I20" s="6">
        <v>8.291500000000001</v>
      </c>
      <c r="J20" s="5" t="s">
        <v>70</v>
      </c>
      <c r="K20" s="5" t="s">
        <v>67</v>
      </c>
      <c r="L20" s="5" t="s">
        <v>72</v>
      </c>
      <c r="M20" s="6">
        <v>24.456400000000002</v>
      </c>
    </row>
    <row r="21" spans="2:13" x14ac:dyDescent="0.2">
      <c r="B21" s="7" t="s">
        <v>49</v>
      </c>
      <c r="C21" s="6">
        <v>31.471500000000002</v>
      </c>
      <c r="D21" s="6">
        <v>0.79959999999999998</v>
      </c>
      <c r="E21" s="6">
        <v>10.622200000000001</v>
      </c>
      <c r="F21" s="6">
        <v>9.8056999999999999</v>
      </c>
      <c r="G21" s="6">
        <v>18.546999999999997</v>
      </c>
      <c r="H21" s="6">
        <v>0.59309999999999996</v>
      </c>
      <c r="I21" s="6">
        <v>12.133700000000001</v>
      </c>
      <c r="J21" s="5" t="s">
        <v>70</v>
      </c>
      <c r="K21" s="6">
        <v>0.82199999999999995</v>
      </c>
      <c r="L21" s="5" t="s">
        <v>72</v>
      </c>
      <c r="M21" s="6">
        <v>93.798300000000012</v>
      </c>
    </row>
    <row r="22" spans="2:13" x14ac:dyDescent="0.2">
      <c r="B22" s="7" t="s">
        <v>50</v>
      </c>
      <c r="C22" s="6">
        <v>40.39</v>
      </c>
      <c r="D22" s="6">
        <v>0.58889999999999998</v>
      </c>
      <c r="E22" s="6">
        <v>6.6087999999999996</v>
      </c>
      <c r="F22" s="6">
        <v>17.9727</v>
      </c>
      <c r="G22" s="6">
        <v>14.0966</v>
      </c>
      <c r="H22" s="6">
        <v>0.61780000000000002</v>
      </c>
      <c r="I22" s="6">
        <v>12.232900000000001</v>
      </c>
      <c r="J22" s="5" t="s">
        <v>70</v>
      </c>
      <c r="K22" s="5" t="s">
        <v>67</v>
      </c>
      <c r="L22" s="5" t="s">
        <v>72</v>
      </c>
      <c r="M22" s="6">
        <v>94.501300000000001</v>
      </c>
    </row>
    <row r="23" spans="2:13" x14ac:dyDescent="0.2">
      <c r="B23" s="7" t="s">
        <v>51</v>
      </c>
      <c r="C23" s="6">
        <v>110.601</v>
      </c>
      <c r="D23" s="6">
        <v>5.1928000000000001</v>
      </c>
      <c r="E23" s="6">
        <v>25.862200000000001</v>
      </c>
      <c r="F23" s="6">
        <v>57.8476</v>
      </c>
      <c r="G23" s="6">
        <v>136.0575</v>
      </c>
      <c r="H23" s="6">
        <v>2.2854999999999999</v>
      </c>
      <c r="I23" s="6">
        <v>7.3549000000000007</v>
      </c>
      <c r="J23" s="5" t="s">
        <v>70</v>
      </c>
      <c r="K23" s="5" t="s">
        <v>67</v>
      </c>
      <c r="L23" s="5" t="s">
        <v>72</v>
      </c>
      <c r="M23" s="6">
        <v>1188.605</v>
      </c>
    </row>
    <row r="24" spans="2:13" x14ac:dyDescent="0.2">
      <c r="B24" s="7" t="s">
        <v>52</v>
      </c>
      <c r="C24" s="6">
        <v>43.233499999999999</v>
      </c>
      <c r="D24" s="6">
        <v>2.7290999999999999</v>
      </c>
      <c r="E24" s="6">
        <v>8.3759000000000015</v>
      </c>
      <c r="F24" s="6">
        <v>16.6143</v>
      </c>
      <c r="G24" s="6">
        <v>31.040399999999998</v>
      </c>
      <c r="H24" s="6">
        <v>0.71219999999999994</v>
      </c>
      <c r="I24" s="5" t="s">
        <v>71</v>
      </c>
      <c r="J24" s="5" t="s">
        <v>70</v>
      </c>
      <c r="K24" s="5" t="s">
        <v>67</v>
      </c>
      <c r="L24" s="5" t="s">
        <v>72</v>
      </c>
      <c r="M24" s="6">
        <v>756.56449999999995</v>
      </c>
    </row>
    <row r="25" spans="2:13" x14ac:dyDescent="0.2">
      <c r="B25" s="7" t="s">
        <v>53</v>
      </c>
      <c r="C25" s="6">
        <v>19.1126</v>
      </c>
      <c r="D25" s="6">
        <v>0.86539999999999995</v>
      </c>
      <c r="E25" s="6">
        <v>2.6025999999999998</v>
      </c>
      <c r="F25" s="6">
        <v>13.939499999999999</v>
      </c>
      <c r="G25" s="6">
        <v>8.1164000000000005</v>
      </c>
      <c r="H25" s="5" t="s">
        <v>69</v>
      </c>
      <c r="I25" s="5" t="s">
        <v>71</v>
      </c>
      <c r="J25" s="5" t="s">
        <v>70</v>
      </c>
      <c r="K25" s="6">
        <v>1.1972</v>
      </c>
      <c r="L25" s="5" t="s">
        <v>72</v>
      </c>
      <c r="M25" s="6">
        <v>862.25929999999994</v>
      </c>
    </row>
    <row r="26" spans="2:13" x14ac:dyDescent="0.2">
      <c r="B26" s="7" t="s">
        <v>54</v>
      </c>
      <c r="C26" s="6">
        <v>54.129599999999996</v>
      </c>
      <c r="D26" s="6">
        <v>4.9048000000000007</v>
      </c>
      <c r="E26" s="6">
        <v>8.7062000000000008</v>
      </c>
      <c r="F26" s="6">
        <v>30.043900000000001</v>
      </c>
      <c r="G26" s="6">
        <v>25.869499999999999</v>
      </c>
      <c r="H26" s="6">
        <v>0.78320000000000001</v>
      </c>
      <c r="I26" s="6">
        <v>14.2658</v>
      </c>
      <c r="J26" s="5" t="s">
        <v>70</v>
      </c>
      <c r="K26" s="5" t="s">
        <v>67</v>
      </c>
      <c r="L26" s="5" t="s">
        <v>72</v>
      </c>
      <c r="M26" s="6">
        <v>1268.3424</v>
      </c>
    </row>
    <row r="27" spans="2:13" x14ac:dyDescent="0.2">
      <c r="B27" s="7" t="s">
        <v>55</v>
      </c>
      <c r="C27" s="6">
        <v>15.193999999999999</v>
      </c>
      <c r="D27" s="5" t="s">
        <v>67</v>
      </c>
      <c r="E27" s="6">
        <v>2.9380000000000002</v>
      </c>
      <c r="F27" s="6">
        <v>12.9412</v>
      </c>
      <c r="G27" s="6">
        <v>4.9764999999999997</v>
      </c>
      <c r="H27" s="5" t="s">
        <v>69</v>
      </c>
      <c r="I27" s="6">
        <v>8.5723000000000003</v>
      </c>
      <c r="J27" s="5" t="s">
        <v>70</v>
      </c>
      <c r="K27" s="5" t="s">
        <v>67</v>
      </c>
      <c r="L27" s="5" t="s">
        <v>72</v>
      </c>
      <c r="M27" s="6">
        <v>128.6026</v>
      </c>
    </row>
    <row r="28" spans="2:13" x14ac:dyDescent="0.2">
      <c r="B28" s="7" t="s">
        <v>56</v>
      </c>
      <c r="C28" s="6">
        <v>59.149899999999995</v>
      </c>
      <c r="D28" s="6">
        <v>4.8172000000000006</v>
      </c>
      <c r="E28" s="6">
        <v>9.3240000000000016</v>
      </c>
      <c r="F28" s="6">
        <v>43.859500000000004</v>
      </c>
      <c r="G28" s="6">
        <v>26.964499999999997</v>
      </c>
      <c r="H28" s="6">
        <v>0.71039999999999992</v>
      </c>
      <c r="I28" s="6">
        <v>17.737000000000002</v>
      </c>
      <c r="J28" s="5" t="s">
        <v>70</v>
      </c>
      <c r="K28" s="5" t="s">
        <v>67</v>
      </c>
      <c r="L28" s="5" t="s">
        <v>72</v>
      </c>
      <c r="M28" s="6">
        <v>1061.2271000000001</v>
      </c>
    </row>
    <row r="29" spans="2:13" x14ac:dyDescent="0.2">
      <c r="B29" s="7" t="s">
        <v>57</v>
      </c>
      <c r="C29" s="6">
        <v>14.930999999999999</v>
      </c>
      <c r="D29" s="5" t="s">
        <v>67</v>
      </c>
      <c r="E29" s="6">
        <v>2.7808000000000002</v>
      </c>
      <c r="F29" s="6">
        <v>5.1195000000000004</v>
      </c>
      <c r="G29" s="6">
        <v>3.7308999999999997</v>
      </c>
      <c r="H29" s="5" t="s">
        <v>69</v>
      </c>
      <c r="I29" s="6">
        <v>12.1</v>
      </c>
      <c r="J29" s="5" t="s">
        <v>70</v>
      </c>
      <c r="K29" s="5" t="s">
        <v>67</v>
      </c>
      <c r="L29" s="5" t="s">
        <v>72</v>
      </c>
      <c r="M29" s="6">
        <v>20.766200000000001</v>
      </c>
    </row>
    <row r="31" spans="2:13" x14ac:dyDescent="0.2">
      <c r="B31" s="10" t="s">
        <v>62</v>
      </c>
      <c r="C31" s="9">
        <v>1.0413561566534271</v>
      </c>
      <c r="D31" s="9">
        <v>0.4195971639560972</v>
      </c>
      <c r="E31" s="9">
        <v>0.24034559492530741</v>
      </c>
      <c r="F31" s="9">
        <v>0.15612917728598946</v>
      </c>
      <c r="G31" s="9">
        <v>0.19664639584797888</v>
      </c>
      <c r="H31" s="9">
        <v>0.52990582182119683</v>
      </c>
      <c r="I31" s="9">
        <v>1.9987080277018925</v>
      </c>
      <c r="J31" s="9">
        <v>3.0042138705491652</v>
      </c>
      <c r="K31" s="9">
        <v>0.44802285655979762</v>
      </c>
      <c r="L31" s="9">
        <v>0.59927299705559856</v>
      </c>
      <c r="M31" s="9">
        <v>1.2267595546805414</v>
      </c>
    </row>
  </sheetData>
  <mergeCells count="2">
    <mergeCell ref="C3:G3"/>
    <mergeCell ref="H3:M3"/>
  </mergeCells>
  <phoneticPr fontId="2" type="noConversion"/>
  <conditionalFormatting sqref="C5:C29">
    <cfRule type="cellIs" dxfId="40" priority="13" operator="lessThan">
      <formula>$C$31</formula>
    </cfRule>
  </conditionalFormatting>
  <conditionalFormatting sqref="D5:D29">
    <cfRule type="cellIs" dxfId="39" priority="12" operator="lessThan">
      <formula>$D$31</formula>
    </cfRule>
  </conditionalFormatting>
  <conditionalFormatting sqref="E5:E29">
    <cfRule type="cellIs" dxfId="38" priority="11" operator="lessThan">
      <formula>$E$31</formula>
    </cfRule>
  </conditionalFormatting>
  <conditionalFormatting sqref="F5:F16 F18:F29">
    <cfRule type="cellIs" dxfId="37" priority="10" operator="lessThan">
      <formula>$F$31</formula>
    </cfRule>
  </conditionalFormatting>
  <conditionalFormatting sqref="G5:G16 G18:G29">
    <cfRule type="cellIs" dxfId="36" priority="9" operator="lessThan">
      <formula>$G$31</formula>
    </cfRule>
  </conditionalFormatting>
  <conditionalFormatting sqref="H5:H29">
    <cfRule type="cellIs" dxfId="35" priority="8" operator="lessThan">
      <formula>$H$31</formula>
    </cfRule>
  </conditionalFormatting>
  <conditionalFormatting sqref="I5:I29">
    <cfRule type="cellIs" dxfId="34" priority="7" operator="lessThan">
      <formula>$I$31</formula>
    </cfRule>
  </conditionalFormatting>
  <conditionalFormatting sqref="J5:J29">
    <cfRule type="cellIs" dxfId="33" priority="6" operator="lessThan">
      <formula>$J$31</formula>
    </cfRule>
  </conditionalFormatting>
  <conditionalFormatting sqref="K5:K29">
    <cfRule type="cellIs" dxfId="32" priority="5" operator="lessThan">
      <formula>$K$31</formula>
    </cfRule>
  </conditionalFormatting>
  <conditionalFormatting sqref="L5:L29">
    <cfRule type="cellIs" dxfId="31" priority="4" operator="lessThan">
      <formula>$L$31</formula>
    </cfRule>
  </conditionalFormatting>
  <conditionalFormatting sqref="M5:M29">
    <cfRule type="cellIs" dxfId="30" priority="3" operator="lessThan">
      <formula>$M$31</formula>
    </cfRule>
  </conditionalFormatting>
  <conditionalFormatting sqref="F17:G17">
    <cfRule type="cellIs" dxfId="29" priority="1" operator="lessThan">
      <formula>$E$31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topLeftCell="A16" workbookViewId="0">
      <selection activeCell="A19" sqref="A19:G32"/>
    </sheetView>
  </sheetViews>
  <sheetFormatPr baseColWidth="10" defaultRowHeight="15" x14ac:dyDescent="0.2"/>
  <cols>
    <col min="1" max="1" width="11.5" bestFit="1" customWidth="1"/>
  </cols>
  <sheetData>
    <row r="1" spans="1:12" x14ac:dyDescent="0.2">
      <c r="A1" s="2"/>
      <c r="B1" s="15" t="s">
        <v>63</v>
      </c>
      <c r="C1" s="15"/>
      <c r="D1" s="15"/>
      <c r="E1" s="15"/>
      <c r="F1" s="15"/>
      <c r="G1" s="15" t="s">
        <v>64</v>
      </c>
      <c r="H1" s="15"/>
      <c r="I1" s="15"/>
      <c r="J1" s="15"/>
      <c r="K1" s="15"/>
      <c r="L1" s="15"/>
    </row>
    <row r="2" spans="1:12" x14ac:dyDescent="0.2">
      <c r="A2" s="14" t="s">
        <v>65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15</v>
      </c>
      <c r="J2" s="4" t="s">
        <v>16</v>
      </c>
      <c r="K2" s="4" t="s">
        <v>17</v>
      </c>
      <c r="L2" s="4" t="s">
        <v>18</v>
      </c>
    </row>
    <row r="3" spans="1:12" x14ac:dyDescent="0.2">
      <c r="A3" s="7" t="s">
        <v>79</v>
      </c>
      <c r="B3" s="6">
        <v>14.6091</v>
      </c>
      <c r="C3" s="5" t="s">
        <v>67</v>
      </c>
      <c r="D3" s="6">
        <v>3.2612000000000001</v>
      </c>
      <c r="E3" s="6">
        <v>3.4523999999999999</v>
      </c>
      <c r="F3" s="6">
        <v>4.4429999999999996</v>
      </c>
      <c r="G3" s="6">
        <v>0.58979999999999999</v>
      </c>
      <c r="H3" s="6">
        <v>13.110300000000001</v>
      </c>
      <c r="I3" s="5" t="s">
        <v>70</v>
      </c>
      <c r="J3" s="5" t="s">
        <v>67</v>
      </c>
      <c r="K3" s="6">
        <v>1.6055999999999999</v>
      </c>
      <c r="L3" s="6">
        <v>30.605</v>
      </c>
    </row>
    <row r="4" spans="1:12" x14ac:dyDescent="0.2">
      <c r="A4" s="7" t="s">
        <v>80</v>
      </c>
      <c r="B4" s="6">
        <v>12.9095</v>
      </c>
      <c r="C4" s="6">
        <v>0.7671</v>
      </c>
      <c r="D4" s="6">
        <v>2.7151999999999998</v>
      </c>
      <c r="E4" s="6">
        <v>2.9998</v>
      </c>
      <c r="F4" s="6">
        <v>3.4516</v>
      </c>
      <c r="G4" s="5" t="s">
        <v>69</v>
      </c>
      <c r="H4" s="6">
        <v>10.436500000000001</v>
      </c>
      <c r="I4" s="5" t="s">
        <v>70</v>
      </c>
      <c r="J4" s="5" t="s">
        <v>67</v>
      </c>
      <c r="K4" s="6">
        <v>1.1594</v>
      </c>
      <c r="L4" s="6">
        <v>39.554499999999997</v>
      </c>
    </row>
    <row r="5" spans="1:12" x14ac:dyDescent="0.2">
      <c r="A5" s="7" t="s">
        <v>81</v>
      </c>
      <c r="B5" s="6">
        <v>9.954699999999999</v>
      </c>
      <c r="C5" s="6">
        <v>0.57119999999999993</v>
      </c>
      <c r="D5" s="6">
        <v>1.9699999999999998</v>
      </c>
      <c r="E5" s="6">
        <v>2.2067999999999999</v>
      </c>
      <c r="F5" s="6">
        <v>2.4111000000000002</v>
      </c>
      <c r="G5" s="5" t="s">
        <v>69</v>
      </c>
      <c r="H5" s="6">
        <v>8.291500000000001</v>
      </c>
      <c r="I5" s="5" t="s">
        <v>70</v>
      </c>
      <c r="J5" s="5" t="s">
        <v>67</v>
      </c>
      <c r="K5" s="5" t="s">
        <v>72</v>
      </c>
      <c r="L5" s="6">
        <v>24.456400000000002</v>
      </c>
    </row>
    <row r="6" spans="1:12" x14ac:dyDescent="0.2">
      <c r="A6" s="7" t="s">
        <v>82</v>
      </c>
      <c r="B6" s="6">
        <v>31.471500000000002</v>
      </c>
      <c r="C6" s="6">
        <v>0.79959999999999998</v>
      </c>
      <c r="D6" s="6">
        <v>10.622200000000001</v>
      </c>
      <c r="E6" s="6">
        <v>9.8056999999999999</v>
      </c>
      <c r="F6" s="6">
        <v>18.546999999999997</v>
      </c>
      <c r="G6" s="6">
        <v>0.59309999999999996</v>
      </c>
      <c r="H6" s="6">
        <v>12.133700000000001</v>
      </c>
      <c r="I6" s="5" t="s">
        <v>70</v>
      </c>
      <c r="J6" s="6">
        <v>0.82199999999999995</v>
      </c>
      <c r="K6" s="5" t="s">
        <v>72</v>
      </c>
      <c r="L6" s="6">
        <v>93.798300000000012</v>
      </c>
    </row>
    <row r="7" spans="1:12" x14ac:dyDescent="0.2">
      <c r="A7" s="7" t="s">
        <v>83</v>
      </c>
      <c r="B7" s="6">
        <v>40.39</v>
      </c>
      <c r="C7" s="6">
        <v>0.58889999999999998</v>
      </c>
      <c r="D7" s="6">
        <v>6.6087999999999996</v>
      </c>
      <c r="E7" s="6">
        <v>17.9727</v>
      </c>
      <c r="F7" s="6">
        <v>14.0966</v>
      </c>
      <c r="G7" s="6">
        <v>0.61780000000000002</v>
      </c>
      <c r="H7" s="6">
        <v>12.232900000000001</v>
      </c>
      <c r="I7" s="5" t="s">
        <v>70</v>
      </c>
      <c r="J7" s="5" t="s">
        <v>67</v>
      </c>
      <c r="K7" s="5" t="s">
        <v>72</v>
      </c>
      <c r="L7" s="6">
        <v>94.501300000000001</v>
      </c>
    </row>
    <row r="8" spans="1:12" x14ac:dyDescent="0.2">
      <c r="A8" s="7" t="s">
        <v>84</v>
      </c>
      <c r="B8" s="6">
        <v>110.601</v>
      </c>
      <c r="C8" s="6">
        <v>5.1928000000000001</v>
      </c>
      <c r="D8" s="6">
        <v>25.862200000000001</v>
      </c>
      <c r="E8" s="6">
        <v>57.8476</v>
      </c>
      <c r="F8" s="6">
        <v>136.0575</v>
      </c>
      <c r="G8" s="6">
        <v>2.2854999999999999</v>
      </c>
      <c r="H8" s="6">
        <v>7.3549000000000007</v>
      </c>
      <c r="I8" s="5" t="s">
        <v>70</v>
      </c>
      <c r="J8" s="5" t="s">
        <v>67</v>
      </c>
      <c r="K8" s="5" t="s">
        <v>72</v>
      </c>
      <c r="L8" s="6">
        <v>1188.605</v>
      </c>
    </row>
    <row r="9" spans="1:12" x14ac:dyDescent="0.2">
      <c r="A9" s="7" t="s">
        <v>85</v>
      </c>
      <c r="B9" s="6">
        <v>43.233499999999999</v>
      </c>
      <c r="C9" s="6">
        <v>2.7290999999999999</v>
      </c>
      <c r="D9" s="6">
        <v>8.3759000000000015</v>
      </c>
      <c r="E9" s="6">
        <v>16.6143</v>
      </c>
      <c r="F9" s="6">
        <v>31.040399999999998</v>
      </c>
      <c r="G9" s="6">
        <v>0.71219999999999994</v>
      </c>
      <c r="H9" s="5" t="s">
        <v>71</v>
      </c>
      <c r="I9" s="5" t="s">
        <v>70</v>
      </c>
      <c r="J9" s="5" t="s">
        <v>67</v>
      </c>
      <c r="K9" s="5" t="s">
        <v>72</v>
      </c>
      <c r="L9" s="6">
        <v>756.56449999999995</v>
      </c>
    </row>
    <row r="10" spans="1:12" x14ac:dyDescent="0.2">
      <c r="A10" s="7" t="s">
        <v>86</v>
      </c>
      <c r="B10" s="6">
        <v>19.1126</v>
      </c>
      <c r="C10" s="6">
        <v>0.86539999999999995</v>
      </c>
      <c r="D10" s="6">
        <v>2.6025999999999998</v>
      </c>
      <c r="E10" s="6">
        <v>13.939499999999999</v>
      </c>
      <c r="F10" s="6">
        <v>8.1164000000000005</v>
      </c>
      <c r="G10" s="5" t="s">
        <v>69</v>
      </c>
      <c r="H10" s="5" t="s">
        <v>71</v>
      </c>
      <c r="I10" s="5" t="s">
        <v>70</v>
      </c>
      <c r="J10" s="6">
        <v>1.1972</v>
      </c>
      <c r="K10" s="5" t="s">
        <v>72</v>
      </c>
      <c r="L10" s="6">
        <v>862.25929999999994</v>
      </c>
    </row>
    <row r="11" spans="1:12" x14ac:dyDescent="0.2">
      <c r="A11" s="7" t="s">
        <v>87</v>
      </c>
      <c r="B11" s="6">
        <v>54.129599999999996</v>
      </c>
      <c r="C11" s="6">
        <v>4.9048000000000007</v>
      </c>
      <c r="D11" s="6">
        <v>8.7062000000000008</v>
      </c>
      <c r="E11" s="6">
        <v>30.043900000000001</v>
      </c>
      <c r="F11" s="6">
        <v>25.869499999999999</v>
      </c>
      <c r="G11" s="6">
        <v>0.78320000000000001</v>
      </c>
      <c r="H11" s="6">
        <v>14.2658</v>
      </c>
      <c r="I11" s="5" t="s">
        <v>70</v>
      </c>
      <c r="J11" s="5" t="s">
        <v>67</v>
      </c>
      <c r="K11" s="5" t="s">
        <v>72</v>
      </c>
      <c r="L11" s="6">
        <v>1268.3424</v>
      </c>
    </row>
    <row r="12" spans="1:12" x14ac:dyDescent="0.2">
      <c r="A12" s="7" t="s">
        <v>88</v>
      </c>
      <c r="B12" s="6">
        <v>15.193999999999999</v>
      </c>
      <c r="C12" s="5" t="s">
        <v>67</v>
      </c>
      <c r="D12" s="6">
        <v>2.9380000000000002</v>
      </c>
      <c r="E12" s="6">
        <v>12.9412</v>
      </c>
      <c r="F12" s="6">
        <v>4.9764999999999997</v>
      </c>
      <c r="G12" s="5" t="s">
        <v>69</v>
      </c>
      <c r="H12" s="6">
        <v>8.5723000000000003</v>
      </c>
      <c r="I12" s="5" t="s">
        <v>70</v>
      </c>
      <c r="J12" s="5" t="s">
        <v>67</v>
      </c>
      <c r="K12" s="5" t="s">
        <v>72</v>
      </c>
      <c r="L12" s="6">
        <v>128.6026</v>
      </c>
    </row>
    <row r="13" spans="1:12" x14ac:dyDescent="0.2">
      <c r="A13" s="7" t="s">
        <v>89</v>
      </c>
      <c r="B13" s="6">
        <v>14.930999999999999</v>
      </c>
      <c r="C13" s="5" t="s">
        <v>67</v>
      </c>
      <c r="D13" s="6">
        <v>2.7808000000000002</v>
      </c>
      <c r="E13" s="6">
        <v>5.1195000000000004</v>
      </c>
      <c r="F13" s="6">
        <v>3.7308999999999997</v>
      </c>
      <c r="G13" s="5" t="s">
        <v>69</v>
      </c>
      <c r="H13" s="6">
        <v>12.1</v>
      </c>
      <c r="I13" s="5" t="s">
        <v>70</v>
      </c>
      <c r="J13" s="5" t="s">
        <v>67</v>
      </c>
      <c r="K13" s="5" t="s">
        <v>72</v>
      </c>
      <c r="L13" s="6">
        <v>20.766200000000001</v>
      </c>
    </row>
    <row r="14" spans="1:12" x14ac:dyDescent="0.2">
      <c r="A14" s="6" t="s">
        <v>62</v>
      </c>
      <c r="B14" s="6">
        <v>1.0413561566534271</v>
      </c>
      <c r="C14" s="6">
        <v>0.4195971639560972</v>
      </c>
      <c r="D14" s="6">
        <v>0.24034559492530741</v>
      </c>
      <c r="E14" s="6">
        <v>0.15612917728598946</v>
      </c>
      <c r="F14" s="6">
        <v>0.19664639584797888</v>
      </c>
      <c r="G14" s="6">
        <v>0.52990582182119683</v>
      </c>
      <c r="H14" s="6">
        <v>1.9987080277018925</v>
      </c>
      <c r="I14" s="6">
        <v>3.0042138705491652</v>
      </c>
      <c r="J14" s="6">
        <v>0.44802285655979762</v>
      </c>
      <c r="K14" s="6">
        <v>0.59927299705559856</v>
      </c>
      <c r="L14" s="6">
        <v>1.2267595546805414</v>
      </c>
    </row>
    <row r="19" spans="1:7" x14ac:dyDescent="0.2">
      <c r="B19" s="15" t="s">
        <v>64</v>
      </c>
      <c r="C19" s="15"/>
      <c r="D19" s="15"/>
      <c r="E19" s="15"/>
      <c r="F19" s="15"/>
      <c r="G19" s="15"/>
    </row>
    <row r="20" spans="1:7" x14ac:dyDescent="0.2">
      <c r="A20" s="14" t="s">
        <v>65</v>
      </c>
      <c r="B20" s="4" t="s">
        <v>14</v>
      </c>
      <c r="C20" s="4" t="s">
        <v>8</v>
      </c>
      <c r="D20" s="4" t="s">
        <v>15</v>
      </c>
      <c r="E20" s="4" t="s">
        <v>16</v>
      </c>
      <c r="F20" s="4" t="s">
        <v>17</v>
      </c>
      <c r="G20" s="4" t="s">
        <v>18</v>
      </c>
    </row>
    <row r="21" spans="1:7" x14ac:dyDescent="0.2">
      <c r="A21" s="7" t="s">
        <v>79</v>
      </c>
      <c r="B21" s="6">
        <v>0.58979999999999999</v>
      </c>
      <c r="C21" s="6">
        <v>13.110300000000001</v>
      </c>
      <c r="D21" s="5" t="s">
        <v>70</v>
      </c>
      <c r="E21" s="5" t="s">
        <v>67</v>
      </c>
      <c r="F21" s="6">
        <v>1.6055999999999999</v>
      </c>
      <c r="G21" s="6">
        <v>30.605</v>
      </c>
    </row>
    <row r="22" spans="1:7" x14ac:dyDescent="0.2">
      <c r="A22" s="7" t="s">
        <v>80</v>
      </c>
      <c r="B22" s="5" t="s">
        <v>69</v>
      </c>
      <c r="C22" s="6">
        <v>10.436500000000001</v>
      </c>
      <c r="D22" s="5" t="s">
        <v>70</v>
      </c>
      <c r="E22" s="5" t="s">
        <v>67</v>
      </c>
      <c r="F22" s="6">
        <v>1.1594</v>
      </c>
      <c r="G22" s="6">
        <v>39.554499999999997</v>
      </c>
    </row>
    <row r="23" spans="1:7" x14ac:dyDescent="0.2">
      <c r="A23" s="7" t="s">
        <v>81</v>
      </c>
      <c r="B23" s="5" t="s">
        <v>69</v>
      </c>
      <c r="C23" s="6">
        <v>8.291500000000001</v>
      </c>
      <c r="D23" s="5" t="s">
        <v>70</v>
      </c>
      <c r="E23" s="5" t="s">
        <v>67</v>
      </c>
      <c r="F23" s="5" t="s">
        <v>72</v>
      </c>
      <c r="G23" s="6">
        <v>24.456400000000002</v>
      </c>
    </row>
    <row r="24" spans="1:7" x14ac:dyDescent="0.2">
      <c r="A24" s="7" t="s">
        <v>82</v>
      </c>
      <c r="B24" s="6">
        <v>0.59309999999999996</v>
      </c>
      <c r="C24" s="6">
        <v>12.133700000000001</v>
      </c>
      <c r="D24" s="5" t="s">
        <v>70</v>
      </c>
      <c r="E24" s="6">
        <v>0.82199999999999995</v>
      </c>
      <c r="F24" s="5" t="s">
        <v>72</v>
      </c>
      <c r="G24" s="6">
        <v>93.798300000000012</v>
      </c>
    </row>
    <row r="25" spans="1:7" x14ac:dyDescent="0.2">
      <c r="A25" s="7" t="s">
        <v>83</v>
      </c>
      <c r="B25" s="6">
        <v>0.61780000000000002</v>
      </c>
      <c r="C25" s="6">
        <v>12.232900000000001</v>
      </c>
      <c r="D25" s="5" t="s">
        <v>70</v>
      </c>
      <c r="E25" s="5" t="s">
        <v>67</v>
      </c>
      <c r="F25" s="5" t="s">
        <v>72</v>
      </c>
      <c r="G25" s="6">
        <v>94.501300000000001</v>
      </c>
    </row>
    <row r="26" spans="1:7" x14ac:dyDescent="0.2">
      <c r="A26" s="7" t="s">
        <v>84</v>
      </c>
      <c r="B26" s="6">
        <v>2.2854999999999999</v>
      </c>
      <c r="C26" s="6">
        <v>7.3549000000000007</v>
      </c>
      <c r="D26" s="5" t="s">
        <v>70</v>
      </c>
      <c r="E26" s="5" t="s">
        <v>67</v>
      </c>
      <c r="F26" s="5" t="s">
        <v>72</v>
      </c>
      <c r="G26" s="6">
        <v>1188.605</v>
      </c>
    </row>
    <row r="27" spans="1:7" x14ac:dyDescent="0.2">
      <c r="A27" s="7" t="s">
        <v>85</v>
      </c>
      <c r="B27" s="6">
        <v>0.71219999999999994</v>
      </c>
      <c r="C27" s="5" t="s">
        <v>71</v>
      </c>
      <c r="D27" s="5" t="s">
        <v>70</v>
      </c>
      <c r="E27" s="5" t="s">
        <v>67</v>
      </c>
      <c r="F27" s="5" t="s">
        <v>72</v>
      </c>
      <c r="G27" s="6">
        <v>756.56449999999995</v>
      </c>
    </row>
    <row r="28" spans="1:7" x14ac:dyDescent="0.2">
      <c r="A28" s="7" t="s">
        <v>86</v>
      </c>
      <c r="B28" s="5" t="s">
        <v>69</v>
      </c>
      <c r="C28" s="5" t="s">
        <v>71</v>
      </c>
      <c r="D28" s="5" t="s">
        <v>70</v>
      </c>
      <c r="E28" s="6">
        <v>1.1972</v>
      </c>
      <c r="F28" s="5" t="s">
        <v>72</v>
      </c>
      <c r="G28" s="6">
        <v>862.25929999999994</v>
      </c>
    </row>
    <row r="29" spans="1:7" x14ac:dyDescent="0.2">
      <c r="A29" s="7" t="s">
        <v>87</v>
      </c>
      <c r="B29" s="6">
        <v>0.78320000000000001</v>
      </c>
      <c r="C29" s="6">
        <v>14.2658</v>
      </c>
      <c r="D29" s="5" t="s">
        <v>70</v>
      </c>
      <c r="E29" s="5" t="s">
        <v>67</v>
      </c>
      <c r="F29" s="5" t="s">
        <v>72</v>
      </c>
      <c r="G29" s="6">
        <v>1268.3424</v>
      </c>
    </row>
    <row r="30" spans="1:7" x14ac:dyDescent="0.2">
      <c r="A30" s="7" t="s">
        <v>88</v>
      </c>
      <c r="B30" s="5" t="s">
        <v>69</v>
      </c>
      <c r="C30" s="6">
        <v>8.5723000000000003</v>
      </c>
      <c r="D30" s="5" t="s">
        <v>70</v>
      </c>
      <c r="E30" s="5" t="s">
        <v>67</v>
      </c>
      <c r="F30" s="5" t="s">
        <v>72</v>
      </c>
      <c r="G30" s="6">
        <v>128.6026</v>
      </c>
    </row>
    <row r="31" spans="1:7" x14ac:dyDescent="0.2">
      <c r="A31" s="7" t="s">
        <v>89</v>
      </c>
      <c r="B31" s="5" t="s">
        <v>69</v>
      </c>
      <c r="C31" s="6">
        <v>12.1</v>
      </c>
      <c r="D31" s="5" t="s">
        <v>70</v>
      </c>
      <c r="E31" s="5" t="s">
        <v>67</v>
      </c>
      <c r="F31" s="5" t="s">
        <v>72</v>
      </c>
      <c r="G31" s="6">
        <v>20.766200000000001</v>
      </c>
    </row>
    <row r="32" spans="1:7" x14ac:dyDescent="0.2">
      <c r="A32" s="6" t="s">
        <v>62</v>
      </c>
      <c r="B32" s="6">
        <v>0.52990582182119683</v>
      </c>
      <c r="C32" s="6">
        <v>1.9987080277018925</v>
      </c>
      <c r="D32" s="6">
        <v>3.0042138705491652</v>
      </c>
      <c r="E32" s="6">
        <v>0.44802285655979762</v>
      </c>
      <c r="F32" s="6">
        <v>0.59927299705559856</v>
      </c>
      <c r="G32" s="6">
        <v>1.2267595546805414</v>
      </c>
    </row>
  </sheetData>
  <mergeCells count="3">
    <mergeCell ref="B1:F1"/>
    <mergeCell ref="G1:L1"/>
    <mergeCell ref="B19:G19"/>
  </mergeCells>
  <conditionalFormatting sqref="E3:E13">
    <cfRule type="cellIs" dxfId="28" priority="32" operator="lessThan">
      <formula>$F$16</formula>
    </cfRule>
  </conditionalFormatting>
  <conditionalFormatting sqref="F3:F13">
    <cfRule type="cellIs" dxfId="27" priority="34" operator="lessThan">
      <formula>$G$16</formula>
    </cfRule>
  </conditionalFormatting>
  <conditionalFormatting sqref="B3:B13">
    <cfRule type="cellIs" dxfId="26" priority="36" operator="lessThan">
      <formula>$C$16</formula>
    </cfRule>
  </conditionalFormatting>
  <conditionalFormatting sqref="C3:C13">
    <cfRule type="cellIs" dxfId="25" priority="38" operator="lessThan">
      <formula>$D$16</formula>
    </cfRule>
  </conditionalFormatting>
  <conditionalFormatting sqref="D3:D13">
    <cfRule type="cellIs" dxfId="24" priority="40" operator="lessThan">
      <formula>$E$16</formula>
    </cfRule>
  </conditionalFormatting>
  <conditionalFormatting sqref="G3:G13">
    <cfRule type="cellIs" dxfId="23" priority="42" operator="lessThan">
      <formula>$H$16</formula>
    </cfRule>
  </conditionalFormatting>
  <conditionalFormatting sqref="H3:H13">
    <cfRule type="cellIs" dxfId="22" priority="44" operator="lessThan">
      <formula>$I$16</formula>
    </cfRule>
  </conditionalFormatting>
  <conditionalFormatting sqref="I3:I13">
    <cfRule type="cellIs" dxfId="21" priority="46" operator="lessThan">
      <formula>$J$16</formula>
    </cfRule>
  </conditionalFormatting>
  <conditionalFormatting sqref="J3:J13">
    <cfRule type="cellIs" dxfId="20" priority="48" operator="lessThan">
      <formula>$K$16</formula>
    </cfRule>
  </conditionalFormatting>
  <conditionalFormatting sqref="K3:K13">
    <cfRule type="cellIs" dxfId="19" priority="50" operator="lessThan">
      <formula>$L$16</formula>
    </cfRule>
  </conditionalFormatting>
  <conditionalFormatting sqref="L3:L13">
    <cfRule type="cellIs" dxfId="18" priority="52" operator="lessThan">
      <formula>$M$16</formula>
    </cfRule>
  </conditionalFormatting>
  <conditionalFormatting sqref="A14:L14">
    <cfRule type="cellIs" dxfId="17" priority="9" operator="lessThan">
      <formula>$C$16</formula>
    </cfRule>
  </conditionalFormatting>
  <conditionalFormatting sqref="A32">
    <cfRule type="cellIs" dxfId="15" priority="8" operator="lessThan">
      <formula>$C$16</formula>
    </cfRule>
  </conditionalFormatting>
  <conditionalFormatting sqref="B21:B31">
    <cfRule type="cellIs" dxfId="13" priority="2" operator="lessThan">
      <formula>$H$16</formula>
    </cfRule>
  </conditionalFormatting>
  <conditionalFormatting sqref="C21:C31">
    <cfRule type="cellIs" dxfId="11" priority="3" operator="lessThan">
      <formula>$I$16</formula>
    </cfRule>
  </conditionalFormatting>
  <conditionalFormatting sqref="D21:D31">
    <cfRule type="cellIs" dxfId="9" priority="4" operator="lessThan">
      <formula>$J$16</formula>
    </cfRule>
  </conditionalFormatting>
  <conditionalFormatting sqref="E21:E31">
    <cfRule type="cellIs" dxfId="7" priority="5" operator="lessThan">
      <formula>$K$16</formula>
    </cfRule>
  </conditionalFormatting>
  <conditionalFormatting sqref="F21:F31">
    <cfRule type="cellIs" dxfId="5" priority="6" operator="lessThan">
      <formula>$L$16</formula>
    </cfRule>
  </conditionalFormatting>
  <conditionalFormatting sqref="G21:G31">
    <cfRule type="cellIs" dxfId="3" priority="7" operator="lessThan">
      <formula>$M$16</formula>
    </cfRule>
  </conditionalFormatting>
  <conditionalFormatting sqref="B32:G32">
    <cfRule type="cellIs" dxfId="1" priority="1" operator="lessThan">
      <formula>$C$16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Anions</vt:lpstr>
      <vt:lpstr>Anions working</vt:lpstr>
      <vt:lpstr>Cations</vt:lpstr>
      <vt:lpstr>Cations working</vt:lpstr>
      <vt:lpstr>Summary</vt:lpstr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Science-ICUser</dc:creator>
  <cp:lastModifiedBy>Vincent.Rennie</cp:lastModifiedBy>
  <dcterms:created xsi:type="dcterms:W3CDTF">2020-01-20T12:18:57Z</dcterms:created>
  <dcterms:modified xsi:type="dcterms:W3CDTF">2021-06-28T15:44:41Z</dcterms:modified>
</cp:coreProperties>
</file>